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1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comments4.xml" ContentType="application/vnd.openxmlformats-officedocument.spreadsheetml.comments+xml"/>
  <Override PartName="/xl/ctrlProps/ctrlProp1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trlProps/ctrlProp15.xml" ContentType="application/vnd.ms-excel.controlproperties+xml"/>
  <Override PartName="/xl/ctrlProps/ctrlProp17.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codeName="ThisWorkbook" defaultThemeVersion="124226"/>
  <mc:AlternateContent xmlns:mc="http://schemas.openxmlformats.org/markup-compatibility/2006">
    <mc:Choice Requires="x15">
      <x15ac:absPath xmlns:x15ac="http://schemas.microsoft.com/office/spreadsheetml/2010/11/ac" url="\\goldlnk.rootlnka.net\GLDDFS002\Shared\Shared\OPS\Supplier Quality Engineering\Shared Regional Team\AS9145 Supplier Onboarding IPT\Command Media\"/>
    </mc:Choice>
  </mc:AlternateContent>
  <xr:revisionPtr revIDLastSave="0" documentId="13_ncr:1_{8374CF64-A6B0-4D8B-93EB-6F97B2E1E6B8}" xr6:coauthVersionLast="47" xr6:coauthVersionMax="47" xr10:uidLastSave="{00000000-0000-0000-0000-000000000000}"/>
  <bookViews>
    <workbookView xWindow="-120" yWindow="-120" windowWidth="29040" windowHeight="15840" tabRatio="828" xr2:uid="{00000000-000D-0000-FFFF-FFFF00000000}"/>
  </bookViews>
  <sheets>
    <sheet name="Table of Contents" sheetId="66" r:id="rId1"/>
    <sheet name="Approval Form Criteria" sheetId="32" r:id="rId2"/>
    <sheet name="11 - PPAP Approval Form " sheetId="47" r:id="rId3"/>
    <sheet name="2 - DFMEA" sheetId="60" r:id="rId4"/>
    <sheet name="DFMEA Severity" sheetId="48" r:id="rId5"/>
    <sheet name="DFMEA Occurrence" sheetId="61" r:id="rId6"/>
    <sheet name="DFMEA Detection" sheetId="62" r:id="rId7"/>
    <sheet name="DFMEA Action Priority" sheetId="63" r:id="rId8"/>
    <sheet name="DFMEA Linkage to PFD &amp; PFMEA" sheetId="52" r:id="rId9"/>
    <sheet name="3 - Process Flow J1739 template" sheetId="22" r:id="rId10"/>
    <sheet name="3- Process Flow Block template" sheetId="57" r:id="rId11"/>
    <sheet name="PFD Review Checklist" sheetId="67" r:id="rId12"/>
    <sheet name="J1739 PFD &amp; PFMEA Linkage" sheetId="51" r:id="rId13"/>
    <sheet name="4- PFMEA" sheetId="53" r:id="rId14"/>
    <sheet name="PFMEA Review Checklist" sheetId="68" r:id="rId15"/>
    <sheet name="PFMEA Severity" sheetId="38" r:id="rId16"/>
    <sheet name="PFMEA Occurrance" sheetId="39" r:id="rId17"/>
    <sheet name="PFMEA Detection" sheetId="40" r:id="rId18"/>
    <sheet name="5 - Control Plan " sheetId="3" r:id="rId19"/>
    <sheet name="Control Plan Instruction" sheetId="2" r:id="rId20"/>
    <sheet name="Control Plan Review Checklist" sheetId="69" r:id="rId21"/>
    <sheet name="PFD &amp; PFMEA Linkage to CP" sheetId="54" r:id="rId22"/>
    <sheet name="MSA Plan Review Checklist" sheetId="70" r:id="rId23"/>
    <sheet name="6- MSA (Variable)" sheetId="58" r:id="rId24"/>
    <sheet name="6-MSA (Automated Test)" sheetId="64" r:id="rId25"/>
    <sheet name="Tables" sheetId="65" state="hidden" r:id="rId26"/>
    <sheet name="MSA Results Review Checklist" sheetId="71" r:id="rId27"/>
    <sheet name="7 - Process Capability" sheetId="24" r:id="rId28"/>
    <sheet name="Capability Review Checklist" sheetId="72" r:id="rId29"/>
    <sheet name="8 - Packaging Labeling Form" sheetId="46" r:id="rId30"/>
    <sheet name="PackagingLabel Review Checklist" sheetId="73" r:id="rId31"/>
    <sheet name="10 - Customer Eng Approvals" sheetId="26" r:id="rId32"/>
    <sheet name="1 - Customer Approved Drawing" sheetId="21" r:id="rId33"/>
  </sheets>
  <externalReferences>
    <externalReference r:id="rId34"/>
    <externalReference r:id="rId35"/>
    <externalReference r:id="rId36"/>
    <externalReference r:id="rId37"/>
  </externalReferences>
  <definedNames>
    <definedName name="AlternateColumn">#REF!</definedName>
    <definedName name="BackplaneDetail">#REF!</definedName>
    <definedName name="Block7_Form3" localSheetId="2">#REF!</definedName>
    <definedName name="Block7_Form3" localSheetId="10">#REF!</definedName>
    <definedName name="Block7_Form3" localSheetId="13">#REF!</definedName>
    <definedName name="Block7_Form3" localSheetId="24">#REF!</definedName>
    <definedName name="Block7_Form3" localSheetId="25">#REF!</definedName>
    <definedName name="Block7_Form3">#REF!</definedName>
    <definedName name="Block9_Form2" localSheetId="10">'[1]Form 2'!$I$4:$I$6</definedName>
    <definedName name="Block9_Form2" localSheetId="24">'[2]Form 2'!$I$4:$I$6</definedName>
    <definedName name="Block9_Form2" localSheetId="25">'[2]Form 2'!$I$4:$I$6</definedName>
    <definedName name="Block9_Form2">'[3]Form 2'!$I$4:$I$6</definedName>
    <definedName name="CFPA">#REF!</definedName>
    <definedName name="Cpk_LCLX" localSheetId="2">#REF!:OFFSET(#REF!,COUNTA(#REF!)-1,0)</definedName>
    <definedName name="Cpk_LCLX" localSheetId="10">#REF!:OFFSET(#REF!,COUNTA(#REF!)-1,0)</definedName>
    <definedName name="Cpk_LCLX" localSheetId="13">#REF!:OFFSET(#REF!,COUNTA(#REF!)-1,0)</definedName>
    <definedName name="Cpk_LCLX" localSheetId="24">#REF!:OFFSET(#REF!,COUNTA(#REF!)-1,0)</definedName>
    <definedName name="Cpk_LCLX" localSheetId="27">'7 - Process Capability'!$D$67:OFFSET('7 - Process Capability'!$B$67,COUNTA('7 - Process Capability'!$C$14:$C$63)-1,0)</definedName>
    <definedName name="Cpk_LCLX" localSheetId="29">#REF!:OFFSET(#REF!,COUNTA(#REF!)-1,0)</definedName>
    <definedName name="Cpk_LCLX" localSheetId="25">#REF!:OFFSET(#REF!,COUNTA(#REF!)-1,0)</definedName>
    <definedName name="Cpk_LCLX">#REF!:OFFSET(#REF!,COUNTA(#REF!)-1,0)</definedName>
    <definedName name="Cpk_Mean" localSheetId="2">#REF!:OFFSET(#REF!,COUNTA(#REF!)-1,0)</definedName>
    <definedName name="Cpk_Mean" localSheetId="10">#REF!:OFFSET(#REF!,COUNTA(#REF!)-1,0)</definedName>
    <definedName name="Cpk_Mean" localSheetId="13">#REF!:OFFSET(#REF!,COUNTA(#REF!)-1,0)</definedName>
    <definedName name="Cpk_Mean" localSheetId="24">#REF!:OFFSET(#REF!,COUNTA(#REF!)-1,0)</definedName>
    <definedName name="Cpk_Mean" localSheetId="27">'7 - Process Capability'!$E$67:OFFSET('7 - Process Capability'!$B$67,COUNTA('7 - Process Capability'!$C$14:$C$63)-1,0)</definedName>
    <definedName name="Cpk_Mean" localSheetId="29">#REF!:OFFSET(#REF!,COUNTA(#REF!)-1,0)</definedName>
    <definedName name="Cpk_Mean">#REF!:OFFSET(#REF!,COUNTA(#REF!)-1,0)</definedName>
    <definedName name="Cpk_NumDataPoints" localSheetId="2">#REF!:OFFSET(#REF!,COUNTA(#REF!)-1,0)</definedName>
    <definedName name="Cpk_NumDataPoints" localSheetId="10">#REF!:OFFSET(#REF!,COUNTA(#REF!)-1,0)</definedName>
    <definedName name="Cpk_NumDataPoints" localSheetId="13">#REF!:OFFSET(#REF!,COUNTA(#REF!)-1,0)</definedName>
    <definedName name="Cpk_NumDataPoints" localSheetId="24">#REF!:OFFSET(#REF!,COUNTA(#REF!)-1,0)</definedName>
    <definedName name="Cpk_NumDataPoints" localSheetId="27">'7 - Process Capability'!$B$67:OFFSET('7 - Process Capability'!$B$67,COUNTA('7 - Process Capability'!$C$14:$C$63)-1,0)</definedName>
    <definedName name="Cpk_NumDataPoints" localSheetId="29">#REF!:OFFSET(#REF!,COUNTA(#REF!)-1,0)</definedName>
    <definedName name="Cpk_NumDataPoints">#REF!:OFFSET(#REF!,COUNTA(#REF!)-1,0)</definedName>
    <definedName name="Cpk_RangeAverage" localSheetId="2">#REF!:OFFSET(#REF!,COUNTA(#REF!)-1,0)</definedName>
    <definedName name="Cpk_RangeAverage" localSheetId="10">#REF!:OFFSET(#REF!,COUNTA(#REF!)-1,0)</definedName>
    <definedName name="Cpk_RangeAverage" localSheetId="13">#REF!:OFFSET(#REF!,COUNTA(#REF!)-1,0)</definedName>
    <definedName name="Cpk_RangeAverage" localSheetId="24">#REF!:OFFSET(#REF!,COUNTA(#REF!)-1,0)</definedName>
    <definedName name="Cpk_RangeAverage" localSheetId="27">'7 - Process Capability'!$H$67:OFFSET('7 - Process Capability'!$B$67,COUNTA('7 - Process Capability'!$C$14:$C$63)-1,0)</definedName>
    <definedName name="Cpk_RangeAverage" localSheetId="29">#REF!:OFFSET(#REF!,COUNTA(#REF!)-1,0)</definedName>
    <definedName name="Cpk_RangeAverage">#REF!:OFFSET(#REF!,COUNTA(#REF!)-1,0)</definedName>
    <definedName name="Cpk_TestValue" localSheetId="2">#REF!:OFFSET(#REF!,COUNTA(#REF!)-1,0)</definedName>
    <definedName name="Cpk_TestValue" localSheetId="10">#REF!:OFFSET(#REF!,COUNTA(#REF!)-1,0)</definedName>
    <definedName name="Cpk_TestValue" localSheetId="13">#REF!:OFFSET(#REF!,COUNTA(#REF!)-1,0)</definedName>
    <definedName name="Cpk_TestValue" localSheetId="24">#REF!:OFFSET(#REF!,COUNTA(#REF!)-1,0)</definedName>
    <definedName name="Cpk_TestValue" localSheetId="27">'7 - Process Capability'!$C$14:OFFSET('7 - Process Capability'!$B$67,COUNTA('7 - Process Capability'!$C$14:$C$63)-1,0)</definedName>
    <definedName name="Cpk_TestValue" localSheetId="29">#REF!:OFFSET(#REF!,COUNTA(#REF!)-1,0)</definedName>
    <definedName name="Cpk_TestValue">#REF!:OFFSET(#REF!,COUNTA(#REF!)-1,0)</definedName>
    <definedName name="Cpk_UCLR" localSheetId="2">#REF!:OFFSET(#REF!,COUNTA(#REF!)-1,0)</definedName>
    <definedName name="Cpk_UCLR" localSheetId="10">#REF!:OFFSET(#REF!,COUNTA(#REF!)-1,0)</definedName>
    <definedName name="Cpk_UCLR" localSheetId="13">#REF!:OFFSET(#REF!,COUNTA(#REF!)-1,0)</definedName>
    <definedName name="Cpk_UCLR" localSheetId="24">#REF!:OFFSET(#REF!,COUNTA(#REF!)-1,0)</definedName>
    <definedName name="Cpk_UCLR" localSheetId="27">'7 - Process Capability'!$F$67:OFFSET('7 - Process Capability'!$B$67,COUNTA('7 - Process Capability'!$C$14:$C$63)-1,0)</definedName>
    <definedName name="Cpk_UCLR" localSheetId="29">#REF!:OFFSET(#REF!,COUNTA(#REF!)-1,0)</definedName>
    <definedName name="Cpk_UCLR">#REF!:OFFSET(#REF!,COUNTA(#REF!)-1,0)</definedName>
    <definedName name="Cpk_UCLX" localSheetId="2">#REF!:OFFSET(#REF!,COUNTA(#REF!)-1,0)</definedName>
    <definedName name="Cpk_UCLX" localSheetId="10">#REF!:OFFSET(#REF!,COUNTA(#REF!)-1,0)</definedName>
    <definedName name="Cpk_UCLX" localSheetId="13">#REF!:OFFSET(#REF!,COUNTA(#REF!)-1,0)</definedName>
    <definedName name="Cpk_UCLX" localSheetId="24">#REF!:OFFSET(#REF!,COUNTA(#REF!)-1,0)</definedName>
    <definedName name="Cpk_UCLX" localSheetId="27">'7 - Process Capability'!$C$67:OFFSET('7 - Process Capability'!$B$67,COUNTA('7 - Process Capability'!$C$14:$C$63)-1,0)</definedName>
    <definedName name="Cpk_UCLX" localSheetId="29">#REF!:OFFSET(#REF!,COUNTA(#REF!)-1,0)</definedName>
    <definedName name="Cpk_UCLX">#REF!:OFFSET(#REF!,COUNTA(#REF!)-1,0)</definedName>
    <definedName name="Cpk_XmR" localSheetId="2">#REF!:OFFSET(#REF!,COUNTA(#REF!)-1,0)</definedName>
    <definedName name="Cpk_XmR" localSheetId="10">#REF!:OFFSET(#REF!,COUNTA(#REF!)-1,0)</definedName>
    <definedName name="Cpk_XmR" localSheetId="13">#REF!:OFFSET(#REF!,COUNTA(#REF!)-1,0)</definedName>
    <definedName name="Cpk_XmR" localSheetId="24">#REF!:OFFSET(#REF!,COUNTA(#REF!)-1,0)</definedName>
    <definedName name="Cpk_XmR" localSheetId="27">'7 - Process Capability'!$G$67:OFFSET('7 - Process Capability'!$B$67,COUNTA('7 - Process Capability'!$C$14:$C$63)-1,0)</definedName>
    <definedName name="Cpk_XmR" localSheetId="29">#REF!:OFFSET(#REF!,COUNTA(#REF!)-1,0)</definedName>
    <definedName name="Cpk_XmR">#REF!:OFFSET(#REF!,COUNTA(#REF!)-1,0)</definedName>
    <definedName name="DEPLDateHistoryColumn">OFFSET(#REF!,0,0,COUNTA(#REF!)-2,1)</definedName>
    <definedName name="DEPLRevisionHistoryColumn">OFFSET(#REF!,0,0,COUNTA(#REF!)-2,1)</definedName>
    <definedName name="EmailColumn">#REF!</definedName>
    <definedName name="Form2Block9" localSheetId="2">#REF!</definedName>
    <definedName name="Form2Block9" localSheetId="10">#REF!</definedName>
    <definedName name="Form2Block9" localSheetId="13">#REF!</definedName>
    <definedName name="Form2Block9" localSheetId="24">#REF!</definedName>
    <definedName name="Form2Block9" localSheetId="25">#REF!</definedName>
    <definedName name="Form2Block9">#REF!</definedName>
    <definedName name="Identifier" localSheetId="2">#REF!</definedName>
    <definedName name="Identifier" localSheetId="10">#REF!</definedName>
    <definedName name="Identifier" localSheetId="13">#REF!</definedName>
    <definedName name="Identifier" localSheetId="24">#REF!</definedName>
    <definedName name="Identifier">#REF!</definedName>
    <definedName name="OperatorDF">'6- MSA (Variable)'!#REF!</definedName>
    <definedName name="PartDF">'6- MSA (Variable)'!#REF!</definedName>
    <definedName name="_xlnm.Print_Area" localSheetId="24">'6-MSA (Automated Test)'!$A$13:$I$48</definedName>
    <definedName name="_xlnm.Print_Area" localSheetId="27">'7 - Process Capability'!$A$1:$P$65</definedName>
    <definedName name="_xlnm.Print_Area" localSheetId="29">'8 - Packaging Labeling Form'!$A$1:$M$69</definedName>
    <definedName name="_xlnm.Print_Titles" localSheetId="3">'2 - DFMEA'!$8:$18</definedName>
    <definedName name="_xlnm.Print_Titles" localSheetId="29">'8 - Packaging Labeling Form'!$1:$9</definedName>
    <definedName name="ReviewMeetings">#REF!</definedName>
    <definedName name="SWVersion">#REF!</definedName>
    <definedName name="TableName">"Dummy"</definedName>
    <definedName name="Trials">'6- MSA (Variable)'!#REF!</definedName>
    <definedName name="WorkProducts">#REF!</definedName>
    <definedName name="Yes_No">[4]Validation!$A$1:$A$2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4" i="64" l="1"/>
  <c r="H11" i="64" l="1"/>
  <c r="H12" i="64"/>
  <c r="J11" i="64" s="1"/>
  <c r="G17" i="64"/>
  <c r="I17" i="64"/>
  <c r="J17" i="64"/>
  <c r="G18" i="64"/>
  <c r="I18" i="64"/>
  <c r="J18" i="64"/>
  <c r="G19" i="64"/>
  <c r="I19" i="64"/>
  <c r="I32" i="64" s="1"/>
  <c r="J19" i="64"/>
  <c r="G20" i="64"/>
  <c r="I20" i="64"/>
  <c r="J20" i="64"/>
  <c r="G21" i="64"/>
  <c r="I21" i="64"/>
  <c r="J21" i="64"/>
  <c r="G22" i="64"/>
  <c r="I22" i="64"/>
  <c r="J22" i="64"/>
  <c r="J32" i="64" s="1"/>
  <c r="G23" i="64"/>
  <c r="I23" i="64"/>
  <c r="J23" i="64"/>
  <c r="G24" i="64"/>
  <c r="I24" i="64"/>
  <c r="J24" i="64"/>
  <c r="G25" i="64"/>
  <c r="I25" i="64"/>
  <c r="J25" i="64"/>
  <c r="G26" i="64"/>
  <c r="I26" i="64"/>
  <c r="J26" i="64"/>
  <c r="G27" i="64"/>
  <c r="I27" i="64"/>
  <c r="J27" i="64"/>
  <c r="G28" i="64"/>
  <c r="I28" i="64"/>
  <c r="J28" i="64"/>
  <c r="G29" i="64"/>
  <c r="I29" i="64"/>
  <c r="J29" i="64"/>
  <c r="G30" i="64"/>
  <c r="I30" i="64"/>
  <c r="J30" i="64"/>
  <c r="G31" i="64"/>
  <c r="I31" i="64"/>
  <c r="J31" i="64"/>
  <c r="G32" i="64" l="1"/>
  <c r="G36" i="64" s="1"/>
  <c r="N13" i="53" l="1"/>
  <c r="X13" i="53"/>
  <c r="X64" i="53"/>
  <c r="N64" i="53"/>
  <c r="X63" i="53"/>
  <c r="N63" i="53"/>
  <c r="X62" i="53"/>
  <c r="N62" i="53"/>
  <c r="X61" i="53"/>
  <c r="N61" i="53"/>
  <c r="X60" i="53"/>
  <c r="N60" i="53"/>
  <c r="X59" i="53"/>
  <c r="N59" i="53"/>
  <c r="X58" i="53"/>
  <c r="N58" i="53"/>
  <c r="X57" i="53"/>
  <c r="N57" i="53"/>
  <c r="X56" i="53"/>
  <c r="N56" i="53"/>
  <c r="X55" i="53"/>
  <c r="N55" i="53"/>
  <c r="X54" i="53"/>
  <c r="N54" i="53"/>
  <c r="X53" i="53"/>
  <c r="N53" i="53"/>
  <c r="X52" i="53"/>
  <c r="N52" i="53"/>
  <c r="X51" i="53"/>
  <c r="N51" i="53"/>
  <c r="X50" i="53"/>
  <c r="N50" i="53"/>
  <c r="X49" i="53"/>
  <c r="N49" i="53"/>
  <c r="X48" i="53"/>
  <c r="N48" i="53"/>
  <c r="X47" i="53"/>
  <c r="N47" i="53"/>
  <c r="X46" i="53"/>
  <c r="N46" i="53"/>
  <c r="X45" i="53"/>
  <c r="N45" i="53"/>
  <c r="X44" i="53"/>
  <c r="N44" i="53"/>
  <c r="X43" i="53"/>
  <c r="N43" i="53"/>
  <c r="X42" i="53"/>
  <c r="N42" i="53"/>
  <c r="X41" i="53"/>
  <c r="N41" i="53"/>
  <c r="X40" i="53"/>
  <c r="N40" i="53"/>
  <c r="X39" i="53"/>
  <c r="N39" i="53"/>
  <c r="X38" i="53"/>
  <c r="N38" i="53"/>
  <c r="X37" i="53"/>
  <c r="N37" i="53"/>
  <c r="X36" i="53"/>
  <c r="N36" i="53"/>
  <c r="X35" i="53"/>
  <c r="N35" i="53"/>
  <c r="X34" i="53"/>
  <c r="N34" i="53"/>
  <c r="X33" i="53"/>
  <c r="N33" i="53"/>
  <c r="X32" i="53"/>
  <c r="N32" i="53"/>
  <c r="X31" i="53"/>
  <c r="N31" i="53"/>
  <c r="X30" i="53"/>
  <c r="N30" i="53"/>
  <c r="X29" i="53"/>
  <c r="N29" i="53"/>
  <c r="X28" i="53"/>
  <c r="N28" i="53"/>
  <c r="X27" i="53"/>
  <c r="N27" i="53"/>
  <c r="X26" i="53"/>
  <c r="N26" i="53"/>
  <c r="X25" i="53"/>
  <c r="N25" i="53"/>
  <c r="X24" i="53"/>
  <c r="N24" i="53"/>
  <c r="X23" i="53"/>
  <c r="N23" i="53"/>
  <c r="X22" i="53"/>
  <c r="N22" i="53"/>
  <c r="X21" i="53"/>
  <c r="N21" i="53"/>
  <c r="X20" i="53"/>
  <c r="N20" i="53"/>
  <c r="X19" i="53"/>
  <c r="N19" i="53"/>
  <c r="X18" i="53"/>
  <c r="N18" i="53"/>
  <c r="X17" i="53"/>
  <c r="N17" i="53"/>
  <c r="X16" i="53"/>
  <c r="N16" i="53"/>
  <c r="X15" i="53"/>
  <c r="N15" i="53"/>
  <c r="X14" i="53"/>
  <c r="N14" i="53"/>
  <c r="B35" i="46" l="1"/>
  <c r="G67" i="24" l="1"/>
  <c r="C64" i="24"/>
  <c r="D63" i="24"/>
  <c r="D62" i="24"/>
  <c r="D61" i="24"/>
  <c r="D60" i="24"/>
  <c r="D59" i="24"/>
  <c r="D58" i="24"/>
  <c r="D57" i="24"/>
  <c r="D56" i="24"/>
  <c r="D55" i="24"/>
  <c r="D54" i="24"/>
  <c r="D53" i="24"/>
  <c r="D52" i="24"/>
  <c r="D51" i="24"/>
  <c r="D50" i="24"/>
  <c r="D49" i="24"/>
  <c r="D48" i="24"/>
  <c r="D47" i="24"/>
  <c r="D46" i="24"/>
  <c r="D45" i="24"/>
  <c r="D44" i="24"/>
  <c r="D43" i="24"/>
  <c r="D42" i="24"/>
  <c r="D41" i="24"/>
  <c r="D40" i="24"/>
  <c r="D39" i="24"/>
  <c r="D38" i="24"/>
  <c r="D37" i="24"/>
  <c r="D36" i="24"/>
  <c r="D35" i="24"/>
  <c r="D34" i="24"/>
  <c r="D33" i="24"/>
  <c r="D32" i="24"/>
  <c r="D31" i="24"/>
  <c r="D30" i="24"/>
  <c r="H29" i="24"/>
  <c r="D29" i="24"/>
  <c r="H28" i="24"/>
  <c r="D28" i="24"/>
  <c r="H27" i="24"/>
  <c r="D27" i="24"/>
  <c r="H26" i="24"/>
  <c r="D26" i="24"/>
  <c r="H25" i="24"/>
  <c r="D25" i="24"/>
  <c r="H24" i="24"/>
  <c r="D24" i="24"/>
  <c r="H23" i="24"/>
  <c r="D23" i="24"/>
  <c r="H22" i="24"/>
  <c r="D22" i="24"/>
  <c r="D21" i="24"/>
  <c r="D20" i="24"/>
  <c r="J19" i="24"/>
  <c r="D19" i="24"/>
  <c r="J18" i="24"/>
  <c r="D18" i="24"/>
  <c r="D17" i="24"/>
  <c r="D16" i="24"/>
  <c r="H15" i="24"/>
  <c r="E115" i="24" s="1"/>
  <c r="D15" i="24"/>
  <c r="H14" i="24"/>
  <c r="H13" i="24"/>
  <c r="E69" i="24" l="1"/>
  <c r="E76" i="24"/>
  <c r="E96" i="24"/>
  <c r="E97" i="24"/>
  <c r="G98" i="24"/>
  <c r="E77" i="24"/>
  <c r="E104" i="24"/>
  <c r="E80" i="24"/>
  <c r="E105" i="24"/>
  <c r="E109" i="24"/>
  <c r="E92" i="24"/>
  <c r="E112" i="24"/>
  <c r="E68" i="24"/>
  <c r="E93" i="24"/>
  <c r="G78" i="24"/>
  <c r="E81" i="24"/>
  <c r="E108" i="24"/>
  <c r="E89" i="24"/>
  <c r="G86" i="24"/>
  <c r="H16" i="24"/>
  <c r="E73" i="24"/>
  <c r="E88" i="24"/>
  <c r="E101" i="24"/>
  <c r="G70" i="24"/>
  <c r="E84" i="24"/>
  <c r="E113" i="24"/>
  <c r="E72" i="24"/>
  <c r="E85" i="24"/>
  <c r="E100" i="24"/>
  <c r="E116" i="24"/>
  <c r="J15" i="24"/>
  <c r="J14" i="24"/>
  <c r="J13" i="24"/>
  <c r="G114" i="24"/>
  <c r="G93" i="24"/>
  <c r="G109" i="24"/>
  <c r="G105" i="24"/>
  <c r="G101" i="24"/>
  <c r="G97" i="24"/>
  <c r="G113" i="24"/>
  <c r="G110" i="24"/>
  <c r="G94" i="24"/>
  <c r="G85" i="24"/>
  <c r="G77" i="24"/>
  <c r="G69" i="24"/>
  <c r="G106" i="24"/>
  <c r="G90" i="24"/>
  <c r="G82" i="24"/>
  <c r="G74" i="24"/>
  <c r="D64" i="24"/>
  <c r="G102" i="24"/>
  <c r="G89" i="24"/>
  <c r="G81" i="24"/>
  <c r="G73" i="24"/>
  <c r="I22" i="24" a="1"/>
  <c r="H17" i="24"/>
  <c r="G116" i="24"/>
  <c r="E70" i="24"/>
  <c r="G71" i="24"/>
  <c r="E74" i="24"/>
  <c r="G75" i="24"/>
  <c r="E78" i="24"/>
  <c r="G79" i="24"/>
  <c r="E82" i="24"/>
  <c r="G83" i="24"/>
  <c r="E86" i="24"/>
  <c r="G87" i="24"/>
  <c r="E90" i="24"/>
  <c r="G91" i="24"/>
  <c r="E94" i="24"/>
  <c r="G95" i="24"/>
  <c r="E98" i="24"/>
  <c r="G99" i="24"/>
  <c r="E102" i="24"/>
  <c r="G103" i="24"/>
  <c r="E106" i="24"/>
  <c r="G107" i="24"/>
  <c r="E110" i="24"/>
  <c r="G111" i="24"/>
  <c r="E114" i="24"/>
  <c r="G115" i="24"/>
  <c r="J17" i="24"/>
  <c r="E67" i="24"/>
  <c r="G68" i="24"/>
  <c r="E71" i="24"/>
  <c r="G72" i="24"/>
  <c r="E75" i="24"/>
  <c r="G76" i="24"/>
  <c r="E79" i="24"/>
  <c r="G80" i="24"/>
  <c r="E83" i="24"/>
  <c r="G84" i="24"/>
  <c r="E87" i="24"/>
  <c r="G88" i="24"/>
  <c r="E91" i="24"/>
  <c r="G92" i="24"/>
  <c r="E95" i="24"/>
  <c r="G96" i="24"/>
  <c r="E99" i="24"/>
  <c r="G100" i="24"/>
  <c r="E103" i="24"/>
  <c r="G104" i="24"/>
  <c r="E107" i="24"/>
  <c r="G108" i="24"/>
  <c r="E111" i="24"/>
  <c r="G112" i="24"/>
  <c r="J16" i="24" l="1"/>
  <c r="H116" i="24"/>
  <c r="H112" i="24"/>
  <c r="H108" i="24"/>
  <c r="H104" i="24"/>
  <c r="H100" i="24"/>
  <c r="H96" i="24"/>
  <c r="H92" i="24"/>
  <c r="H88" i="24"/>
  <c r="H84" i="24"/>
  <c r="H80" i="24"/>
  <c r="H76" i="24"/>
  <c r="H72" i="24"/>
  <c r="H68" i="24"/>
  <c r="H113" i="24"/>
  <c r="H109" i="24"/>
  <c r="H105" i="24"/>
  <c r="H101" i="24"/>
  <c r="H97" i="24"/>
  <c r="H93" i="24"/>
  <c r="H89" i="24"/>
  <c r="H81" i="24"/>
  <c r="H77" i="24"/>
  <c r="H73" i="24"/>
  <c r="H69" i="24"/>
  <c r="H85" i="24"/>
  <c r="H110" i="24"/>
  <c r="H94" i="24"/>
  <c r="H83" i="24"/>
  <c r="H75" i="24"/>
  <c r="H67" i="24"/>
  <c r="H107" i="24"/>
  <c r="H91" i="24"/>
  <c r="H106" i="24"/>
  <c r="H90" i="24"/>
  <c r="H82" i="24"/>
  <c r="H74" i="24"/>
  <c r="H103" i="24"/>
  <c r="H115" i="24"/>
  <c r="H102" i="24"/>
  <c r="H87" i="24"/>
  <c r="H79" i="24"/>
  <c r="H71" i="24"/>
  <c r="H114" i="24"/>
  <c r="H99" i="24"/>
  <c r="H111" i="24"/>
  <c r="H86" i="24"/>
  <c r="H95" i="24"/>
  <c r="H78" i="24"/>
  <c r="H70" i="24"/>
  <c r="H19" i="24"/>
  <c r="H98" i="24"/>
  <c r="H18" i="24"/>
  <c r="C114" i="24"/>
  <c r="C110" i="24"/>
  <c r="C106" i="24"/>
  <c r="C102" i="24"/>
  <c r="C98" i="24"/>
  <c r="C94" i="24"/>
  <c r="C90" i="24"/>
  <c r="C86" i="24"/>
  <c r="C82" i="24"/>
  <c r="C78" i="24"/>
  <c r="C74" i="24"/>
  <c r="C70" i="24"/>
  <c r="C111" i="24"/>
  <c r="C107" i="24"/>
  <c r="C103" i="24"/>
  <c r="C99" i="24"/>
  <c r="C95" i="24"/>
  <c r="C113" i="24"/>
  <c r="C109" i="24"/>
  <c r="C105" i="24"/>
  <c r="C101" i="24"/>
  <c r="C97" i="24"/>
  <c r="C93" i="24"/>
  <c r="C89" i="24"/>
  <c r="C85" i="24"/>
  <c r="C81" i="24"/>
  <c r="C77" i="24"/>
  <c r="C73" i="24"/>
  <c r="C69" i="24"/>
  <c r="C115" i="24"/>
  <c r="C91" i="24"/>
  <c r="C108" i="24"/>
  <c r="C92" i="24"/>
  <c r="C83" i="24"/>
  <c r="C75" i="24"/>
  <c r="C104" i="24"/>
  <c r="C67" i="24"/>
  <c r="C116" i="24"/>
  <c r="C88" i="24"/>
  <c r="C80" i="24"/>
  <c r="C72" i="24"/>
  <c r="C100" i="24"/>
  <c r="C87" i="24"/>
  <c r="C79" i="24"/>
  <c r="C71" i="24"/>
  <c r="C96" i="24"/>
  <c r="C84" i="24"/>
  <c r="C76" i="24"/>
  <c r="C112" i="24"/>
  <c r="C68" i="24"/>
  <c r="I27" i="24"/>
  <c r="I26" i="24"/>
  <c r="I25" i="24"/>
  <c r="I28" i="24"/>
  <c r="I22" i="24"/>
  <c r="I29" i="24"/>
  <c r="I24" i="24"/>
  <c r="I23" i="24"/>
  <c r="D114" i="24" l="1"/>
  <c r="D110" i="24"/>
  <c r="D106" i="24"/>
  <c r="D102" i="24"/>
  <c r="D98" i="24"/>
  <c r="D94" i="24"/>
  <c r="D90" i="24"/>
  <c r="D86" i="24"/>
  <c r="D82" i="24"/>
  <c r="D78" i="24"/>
  <c r="D74" i="24"/>
  <c r="D70" i="24"/>
  <c r="D115" i="24"/>
  <c r="D111" i="24"/>
  <c r="D107" i="24"/>
  <c r="D103" i="24"/>
  <c r="D99" i="24"/>
  <c r="D95" i="24"/>
  <c r="D91" i="24"/>
  <c r="D87" i="24"/>
  <c r="D83" i="24"/>
  <c r="D79" i="24"/>
  <c r="D75" i="24"/>
  <c r="D71" i="24"/>
  <c r="D67" i="24"/>
  <c r="D113" i="24"/>
  <c r="D89" i="24"/>
  <c r="D81" i="24"/>
  <c r="D73" i="24"/>
  <c r="D104" i="24"/>
  <c r="D101" i="24"/>
  <c r="D116" i="24"/>
  <c r="D88" i="24"/>
  <c r="D80" i="24"/>
  <c r="D72" i="24"/>
  <c r="D100" i="24"/>
  <c r="D97" i="24"/>
  <c r="D85" i="24"/>
  <c r="D77" i="24"/>
  <c r="D69" i="24"/>
  <c r="D96" i="24"/>
  <c r="D93" i="24"/>
  <c r="D92" i="24"/>
  <c r="D105" i="24"/>
  <c r="D109" i="24"/>
  <c r="D108" i="24"/>
  <c r="D84" i="24"/>
  <c r="D76" i="24"/>
  <c r="D112" i="24"/>
  <c r="D68" i="24"/>
  <c r="F115" i="24"/>
  <c r="F111" i="24"/>
  <c r="F107" i="24"/>
  <c r="F103" i="24"/>
  <c r="F99" i="24"/>
  <c r="F95" i="24"/>
  <c r="F91" i="24"/>
  <c r="F87" i="24"/>
  <c r="F83" i="24"/>
  <c r="F79" i="24"/>
  <c r="F75" i="24"/>
  <c r="F71" i="24"/>
  <c r="F67" i="24"/>
  <c r="F116" i="24"/>
  <c r="F112" i="24"/>
  <c r="F108" i="24"/>
  <c r="F104" i="24"/>
  <c r="F100" i="24"/>
  <c r="F96" i="24"/>
  <c r="F92" i="24"/>
  <c r="F88" i="24"/>
  <c r="F84" i="24"/>
  <c r="F80" i="24"/>
  <c r="F76" i="24"/>
  <c r="F72" i="24"/>
  <c r="F68" i="24"/>
  <c r="F85" i="24"/>
  <c r="F109" i="24"/>
  <c r="F98" i="24"/>
  <c r="F86" i="24"/>
  <c r="F78" i="24"/>
  <c r="F70" i="24"/>
  <c r="F113" i="24"/>
  <c r="F97" i="24"/>
  <c r="F110" i="24"/>
  <c r="F94" i="24"/>
  <c r="F77" i="24"/>
  <c r="F69" i="24"/>
  <c r="F93" i="24"/>
  <c r="F106" i="24"/>
  <c r="F90" i="24"/>
  <c r="F82" i="24"/>
  <c r="F74" i="24"/>
  <c r="F105" i="24"/>
  <c r="F114" i="24"/>
  <c r="F102" i="24"/>
  <c r="F101" i="24"/>
  <c r="F89" i="24"/>
  <c r="F81" i="24"/>
  <c r="F73"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Dudley, Lauren (US)</author>
  </authors>
  <commentList>
    <comment ref="A17" authorId="0" shapeId="0" xr:uid="{00000000-0006-0000-0B00-000001000000}">
      <text>
        <r>
          <rPr>
            <sz val="9"/>
            <color indexed="81"/>
            <rFont val="Tahoma"/>
            <family val="2"/>
          </rPr>
          <t xml:space="preserve">The process step operation sequence number is an identification of the operation, or steps in an operation, being analyzed and must be written in the PFD. The process step identification (e.g., department number, operation number, work element number, etc.) should be consistent with other process documents including the PFMEA, PCP, and standardized work instructions (SWI).
</t>
        </r>
      </text>
    </comment>
    <comment ref="B17" authorId="0" shapeId="0" xr:uid="{00000000-0006-0000-0B00-000002000000}">
      <text>
        <r>
          <rPr>
            <sz val="9"/>
            <color indexed="81"/>
            <rFont val="Tahoma"/>
            <family val="2"/>
          </rPr>
          <t xml:space="preserve">Inputs are process characteristics or sources of variation. A process characteristic is a characteristic such as temperature, speed, feed, chemical concentration, pressure, voltages, etc., that is measured while the process is running. Lack of control of a process characteristic can directly influence the ability to achieve the product characteristics (e.g., press load influences a part being fully seated). Sources of variation are process variables that are defined from categories of a fishbone diagram: man (human factors), machine, methods (systems), mother nature (environment), measurements, and materials.
</t>
        </r>
      </text>
    </comment>
    <comment ref="C17" authorId="0" shapeId="0" xr:uid="{00000000-0006-0000-0B00-000003000000}">
      <text>
        <r>
          <rPr>
            <sz val="9"/>
            <color indexed="81"/>
            <rFont val="Tahoma"/>
            <family val="2"/>
          </rPr>
          <t>A special process characteristic is a parameter that requires special care. Special process characteristics are monitored during manufacturing/assembly. The purpose of the special process characteristic is to ensure the process is monitored to maintain validated settings and identify variation anomalies requiring attention. Monitoring process characteristics is preferred over measuring the correlated product characteristics.</t>
        </r>
      </text>
    </comment>
    <comment ref="D17" authorId="0" shapeId="0" xr:uid="{00000000-0006-0000-0B00-000004000000}">
      <text>
        <r>
          <rPr>
            <sz val="9"/>
            <color indexed="81"/>
            <rFont val="Tahoma"/>
            <family val="2"/>
          </rPr>
          <t xml:space="preserve">Administration and traceability activities are tasks that include verification of product delivery, movement, or shipment. The tasks can be in the form of signing or scanning a document that defines the receipt or movement of material or confirmation that the output of the process step was completed. These tasks are done in conjunction with another operation type. (i.e., material receiving and shipping, getting, movement, storage, inspection or verification, quarantine parts that require rework or scrap, etc.).
</t>
        </r>
      </text>
    </comment>
    <comment ref="E17" authorId="0" shapeId="0" xr:uid="{00000000-0006-0000-0B00-000005000000}">
      <text>
        <r>
          <rPr>
            <sz val="9"/>
            <color indexed="81"/>
            <rFont val="Tahoma"/>
            <family val="2"/>
          </rPr>
          <t>“Fabrication - transformation” refers to value-added activities that change the state of the material, product, or assembly (i.e., assembly, machining, welding, paint, labeling, etc.). In a manufacturing operation, the outputs of these activities are related to the product features (characteristics) identified on the product drawing. In an assembly operation, the output of this activity is related to an interface as defined on the drawing. These outputs are documented in the “product requirements - outputs” section of the PFD.</t>
        </r>
      </text>
    </comment>
    <comment ref="F17" authorId="0" shapeId="0" xr:uid="{00000000-0006-0000-0B00-000006000000}">
      <text>
        <r>
          <rPr>
            <sz val="9"/>
            <color indexed="81"/>
            <rFont val="Tahoma"/>
            <family val="2"/>
          </rPr>
          <t>“Move - transport” refers to the movement (i.e., hand-carried, fork truck, conveyor, or machine indexed) of material from storage locations, between stations, or departments. Often there is a requirement to confirm the product is delivered to the correct location by stamping the traveler. It may be necessary to ensure precautions are taken to protect the product during transportation to the new location.</t>
        </r>
      </text>
    </comment>
    <comment ref="G17" authorId="0" shapeId="0" xr:uid="{00000000-0006-0000-0B00-000007000000}">
      <text>
        <r>
          <rPr>
            <sz val="9"/>
            <color indexed="81"/>
            <rFont val="Tahoma"/>
            <family val="2"/>
          </rPr>
          <t xml:space="preserve">“Lift - get” is the act of retrieving product or tool from a storage location, a presentation device, or unloading a product from a tool, fixture, or machine. “Store” is the act of installing or placing a product or tool in a particular location. Location can be defined as where the product or tool is physically placed (i.e., presentation device, supermarket, storage dunnage, rack, pallet, conveyor, or parts tray).
</t>
        </r>
      </text>
    </comment>
    <comment ref="H17" authorId="0" shapeId="0" xr:uid="{00000000-0006-0000-0B00-000008000000}">
      <text>
        <r>
          <rPr>
            <sz val="9"/>
            <color indexed="81"/>
            <rFont val="Tahoma"/>
            <family val="2"/>
          </rPr>
          <t xml:space="preserve">“Inspect - verify” refers to any process step that evaluates the product for conformance to specifications (i.e., visual inspection, physical measurement, functional testing, automatic gauging, etc.). With any verification step, there is an associated task of documenting the results of the test on a company-specific form.
Types of inspections can be classified by:
A = Automatic, or machine inspected (i.e., leak tester, vision system, torque controlled)
M = Manually inspected by the operator (i.e., hand gage)
V = Visually inspected by the operator
Q = Quality audit, control plan check
</t>
        </r>
      </text>
    </comment>
    <comment ref="I17" authorId="0" shapeId="0" xr:uid="{00000000-0006-0000-0B00-000009000000}">
      <text>
        <r>
          <rPr>
            <sz val="9"/>
            <color indexed="81"/>
            <rFont val="Tahoma"/>
            <family val="2"/>
          </rPr>
          <t xml:space="preserve">“Rework” refers to process steps required to replace or repair rejected material. Rework operations can include, but are not limited to, repair, teardown, reload, replace parts, etc.
</t>
        </r>
      </text>
    </comment>
    <comment ref="J17" authorId="0" shapeId="0" xr:uid="{00000000-0006-0000-0B00-00000A000000}">
      <text>
        <r>
          <rPr>
            <sz val="9"/>
            <color indexed="81"/>
            <rFont val="Tahoma"/>
            <family val="2"/>
          </rPr>
          <t xml:space="preserve">“Scrap” refers to permanently removing rejected material from the value stream and placing it into a scrap container (i.e., red container, tote, basket, etc).  “Contain” refers to suspect or reject material that is temporarily held until it can be reworked or scrapped.
</t>
        </r>
      </text>
    </comment>
    <comment ref="K17" authorId="0" shapeId="0" xr:uid="{00000000-0006-0000-0B00-00000B000000}">
      <text>
        <r>
          <rPr>
            <sz val="9"/>
            <color indexed="81"/>
            <rFont val="Tahoma"/>
            <family val="2"/>
          </rPr>
          <t xml:space="preserve">“Packaging interface” considers the protection of the product or assembly from damage (i.e., packing a opening with material to prevent damage during debur process, packaging a product for shipment, etc.). A packaging interface step is typically associated with an operation that has an output of getting or storing of a component or assembly from line side dunnage.
 </t>
        </r>
      </text>
    </comment>
    <comment ref="L17" authorId="0" shapeId="0" xr:uid="{00000000-0006-0000-0B00-00000C000000}">
      <text>
        <r>
          <rPr>
            <sz val="9"/>
            <color indexed="81"/>
            <rFont val="Tahoma"/>
            <family val="2"/>
          </rPr>
          <t>It is important to flag the process steps that are affected by changeover activities. Not controlling changeover activities can
lead to a potential cause of failure.
Possible changeover activities can be classified as:
P = Product, material
T = Tooling, hard setup changes (adjustments)
S = Software, soft setup (menu, selector switches), job instructions
D = Dunnage, packaging
L = Labels (in-process labels, product labels, etc.)</t>
        </r>
      </text>
    </comment>
    <comment ref="M17" authorId="0" shapeId="0" xr:uid="{00000000-0006-0000-0B00-00000D000000}">
      <text>
        <r>
          <rPr>
            <sz val="9"/>
            <color indexed="81"/>
            <rFont val="Tahoma"/>
            <family val="2"/>
          </rPr>
          <t xml:space="preserve">Operation description defines what is happening to the material, product, or assembly. Wording of the operation description should consider the operation purpose (“do this”), the part or material (“to this”), and how the operation is being performed (“with this”). The more precise the description of the operation (process functions), the easier it is to identify potential failure modes for preventive/corrective controls and actions. If the operation has more than one step with different potential modes of failure, list each of the detailed steps separately in the PFD worksheet.
</t>
        </r>
      </text>
    </comment>
    <comment ref="N17" authorId="0" shapeId="0" xr:uid="{00000000-0006-0000-0B00-00000E000000}">
      <text>
        <r>
          <rPr>
            <sz val="9"/>
            <color indexed="81"/>
            <rFont val="Tahoma"/>
            <family val="2"/>
          </rPr>
          <t xml:space="preserve">A high-medium-low prioritization may be used (Optional).
</t>
        </r>
      </text>
    </comment>
    <comment ref="O17" authorId="0" shapeId="0" xr:uid="{00000000-0006-0000-0B00-00000F000000}">
      <text>
        <r>
          <rPr>
            <sz val="9"/>
            <color indexed="81"/>
            <rFont val="Tahoma"/>
            <family val="2"/>
          </rPr>
          <t xml:space="preserve">Outputs may include product characteristics (such as adhesive thickness or metal thickness) or other process outputs (such as no damage to paint during assembly). For example, scrap/contain may not have product characteristic outputs, but would have process outputs (e.g., bad product quarantined).
Product characteristics define the primary desired outcome of the fabrication/transformation operations. Examples of product characteristics are spline length, surface finish, width, quanity, and torque. They are dimensional, visual, functional, mechanical, and material features or properties which describe and constitute the design of the article, as specified by drawing or digital product definition requirements. These characteristics can be measured, inspected, tested, or verified to determine conformance to the design requirements. The product characteristics in the PFD feed the product characteristics in the control plan (PCP). The values for the product characteristics are shown on the product drawings and specifications to define the acceptance criteria for the control plan (PCP).
Other process outputs are documented in the PFD worksheet as the desired result of the operation and are considered when defining the requirements in the PFMEA. There may be operation steps that are performed to accomplish a process output (i.e., remove a part for repair, service equipment or tooling, etc.).
</t>
        </r>
      </text>
    </comment>
    <comment ref="P17" authorId="0" shapeId="0" xr:uid="{00000000-0006-0000-0B00-000010000000}">
      <text>
        <r>
          <rPr>
            <sz val="9"/>
            <color indexed="81"/>
            <rFont val="Tahoma"/>
            <family val="2"/>
          </rPr>
          <t>A special product (design) characteristic is a feature of a product that requires special care because incorrect nominal values/tolerances and corresponding manufacturing/assembly variation may have significant influence on product safety, performance, fit, and service life. These should be identified on the drawing.</t>
        </r>
      </text>
    </comment>
    <comment ref="Q17" authorId="0" shapeId="0" xr:uid="{00000000-0006-0000-0B00-000011000000}">
      <text>
        <r>
          <rPr>
            <sz val="9"/>
            <color indexed="81"/>
            <rFont val="Tahoma"/>
            <family val="2"/>
          </rPr>
          <t xml:space="preserve">Comments are collected during the development of the process flow diagram (PFD), the team might identify a concern,
control, or action necessary to ensure the operation step will meet the product requirements. These ideas can be captured
and considered during the development of the PFMEA and/or PCP in the comments section of the PFD.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Dudley, Lauren (US)</author>
  </authors>
  <commentList>
    <comment ref="A10" authorId="0" shapeId="0" xr:uid="{00000000-0006-0000-0E00-000001000000}">
      <text>
        <r>
          <rPr>
            <b/>
            <sz val="9"/>
            <color indexed="81"/>
            <rFont val="Tahoma"/>
            <family val="2"/>
          </rPr>
          <t>Must be aligned with PFD</t>
        </r>
        <r>
          <rPr>
            <sz val="9"/>
            <color indexed="81"/>
            <rFont val="Tahoma"/>
            <family val="2"/>
          </rPr>
          <t xml:space="preserve">
</t>
        </r>
      </text>
    </comment>
    <comment ref="B10" authorId="0" shapeId="0" xr:uid="{00000000-0006-0000-0E00-000002000000}">
      <text>
        <r>
          <rPr>
            <sz val="9"/>
            <color indexed="81"/>
            <rFont val="Tahoma"/>
            <family val="2"/>
          </rPr>
          <t>The process function describes what is happening to the part within a detailed step of a given operation. The process function should be identical to the operation description in the PFD. This enables the ability to connect the analysis of each process operation and know when the scope is complete.</t>
        </r>
      </text>
    </comment>
    <comment ref="D10" authorId="0" shapeId="0" xr:uid="{00000000-0006-0000-0E00-000003000000}">
      <text>
        <r>
          <rPr>
            <sz val="9"/>
            <color indexed="81"/>
            <rFont val="Tahoma"/>
            <family val="2"/>
          </rPr>
          <t>Requirements relate to the output of the function, such as length, depth, surface finish, torque, quarantine, etc. A requirement is a measurable characteristic of a function which may be qualitative. It is recommended that quantitiative values for requirements, such as torque specifications and product specifications, only be included in the process control plan and not the PFD or PFMEA. Therefore, as specifications change over time, only one document needs to be updated with the new specification.</t>
        </r>
      </text>
    </comment>
    <comment ref="E10" authorId="0" shapeId="0" xr:uid="{00000000-0006-0000-0E00-000004000000}">
      <text>
        <r>
          <rPr>
            <sz val="9"/>
            <color indexed="81"/>
            <rFont val="Tahoma"/>
            <family val="2"/>
          </rPr>
          <t xml:space="preserve">Potential failure modes are the manner in which the manufacturing and assembly process could potentially fail to meet the defined outputs of the operation step, called “requirements” in PFMEA. It is a description of a product defect as a result of the process failure (product non-conformance) within a specific operation. Potential failure modes can be in-process related when the process function and requirement are specific to process outcomes or a potential product defect when the function and requirement is related to a product outcome. 
Each potential failure mode should be considered independently of other potential failure modes. This enables the team to address the unique reasons (potential causes of failure) independently of other failure modes.
There are several categories of potential failure modes, including:
• Does not meet function
• Over-achieving function (i.e., operation output above acceptable threshold)
• Under-achieving function (i.e., operation output under acceptable threshold)
• Intermittent function (i.e., operation output randomly in and out of specification)
• Unintended function (i.e., operator safety)
</t>
        </r>
      </text>
    </comment>
    <comment ref="G10" authorId="0" shapeId="0" xr:uid="{00000000-0006-0000-0E00-000005000000}">
      <text>
        <r>
          <rPr>
            <sz val="9"/>
            <color indexed="81"/>
            <rFont val="Tahoma"/>
            <family val="2"/>
          </rPr>
          <t xml:space="preserve">Effects are consequences or results of each potential failure mode and must be listed in the PFMEA. The effects, for each
potential failure mode, can be the effect at the operation, subsequent operations, customer operations, as well as the end customer (operator of the vehicle). If known, the effects of a potential failure mode can include what the customer might notice or experience such as the impact safety or non-compliance to regulations (as applicable). The intent is to forecast the potential effect(s) of failure consistent with the team’s level of knowledge.
</t>
        </r>
        <r>
          <rPr>
            <b/>
            <sz val="9"/>
            <color indexed="81"/>
            <rFont val="Tahoma"/>
            <family val="2"/>
          </rPr>
          <t>Focus on/Prioritize the effects to End-User and Ship to Customer.</t>
        </r>
        <r>
          <rPr>
            <sz val="9"/>
            <color indexed="81"/>
            <rFont val="Tahoma"/>
            <family val="2"/>
          </rPr>
          <t xml:space="preserve"> If there are internal (impact to your plant) effects, it is suggested to track internal and external severity in seperate columns and also have an internal RPN and external RPN column.</t>
        </r>
      </text>
    </comment>
    <comment ref="H10" authorId="0" shapeId="0" xr:uid="{00000000-0006-0000-0E00-000006000000}">
      <text>
        <r>
          <rPr>
            <b/>
            <sz val="9"/>
            <color indexed="81"/>
            <rFont val="Tahoma"/>
            <family val="2"/>
          </rPr>
          <t>Reference the PFMEA Severity Tab</t>
        </r>
      </text>
    </comment>
    <comment ref="I10" authorId="0" shapeId="0" xr:uid="{00000000-0006-0000-0E00-000007000000}">
      <text>
        <r>
          <rPr>
            <sz val="9"/>
            <color indexed="81"/>
            <rFont val="Tahoma"/>
            <family val="2"/>
          </rPr>
          <t xml:space="preserve">A potential cause of failure is an indication of why the potential failure mode could occur. It is defined in terms of the inability to meet or achieve the process function and requirement; as an indication of a process weakness, the consequence of which is the failure mode. Identify, to the extent possible, every potential cause for each failure mode. Each failure mode may have multiple causes. List each potential cause separately in order to identify specific prevention/detection controls. Causes should be defined in actionable terms (i.e., instead of “operator error,” use “operator selects wrong drill or operator release torque tool trigger prior to achieving torque”). It is important that engineers consider “foreseeable user/operator error” as a casual factor, especially when there is a direct interface between the user/operator and the system, sub-system, or component being reviewed.
Use of the following 6M typical cause categories may help with discussion leading to specific causes for a given potential failure mode.
• Machine/equipment (machine capability, initial setup adjustment, machine wear over time, inadequate gating/venting, inadequate or no lubrication, tool wear over time, tool breakage, tool-to-tool differences, fixture tolerance, fixture adjustment, fixture wear over time, chip on locator, worn locator, weld current too high or low, weld pressure, heat treat temperature too high or low, conveyor speed too fast or too slow, equipment maintenance including repair, replacement, reassembly, and adjustment, inspection gauging failures including inaccuracies, and ineffectiveness, etc.)
• Methods/systems (sequence, procedures, layout, off-line rework/repair, off-line inspection, material flow, process control programming, scrap containment, etc.)
• Material/components (part missing, part mislocated, incoming raw material, purchased parts, previous operations)
• Manpower/operator (manual over torque, manual under torque, operator skill, ergonomic factors, time, missing or inadequate visual aids, lack of concentration, etc.)
• Measurements (gauge wear out, gauge out of calibration, etc.)
• Mother nature (environment) (e.g., plant temperature, lighting, humidity, dust, noise, etc.)
NOTE: The above examples represent categories. </t>
        </r>
        <r>
          <rPr>
            <b/>
            <sz val="9"/>
            <color indexed="81"/>
            <rFont val="Tahoma"/>
            <family val="2"/>
          </rPr>
          <t xml:space="preserve">Specific details need to be added to complete the cause description. Only specific errors or malfunctions (e.g., part installed upside down) should be listed; ambiguous phrases (e.g., operator error, machine malfunction) should not be used. </t>
        </r>
        <r>
          <rPr>
            <sz val="9"/>
            <color indexed="81"/>
            <rFont val="Tahoma"/>
            <family val="2"/>
          </rPr>
          <t>The PFMEA team has direct or indirect responsibility towards mitigating the causal risk. Three core risk management tools may be applied to reduce risk. These are: (1) error proof the process or change the design, (2) add a preventative control, (3) add a detective control. Documenting very specific causes makes the analysis more concise and useful.</t>
        </r>
      </text>
    </comment>
    <comment ref="J10" authorId="0" shapeId="0" xr:uid="{00000000-0006-0000-0E00-000008000000}">
      <text>
        <r>
          <rPr>
            <b/>
            <sz val="9"/>
            <color indexed="81"/>
            <rFont val="Tahoma"/>
            <family val="2"/>
          </rPr>
          <t>Reference the PFMEA Occurrence Tab</t>
        </r>
        <r>
          <rPr>
            <sz val="9"/>
            <color indexed="81"/>
            <rFont val="Tahoma"/>
            <family val="2"/>
          </rPr>
          <t xml:space="preserve">
</t>
        </r>
      </text>
    </comment>
    <comment ref="K10" authorId="0" shapeId="0" xr:uid="{00000000-0006-0000-0E00-000009000000}">
      <text>
        <r>
          <rPr>
            <sz val="9"/>
            <color indexed="81"/>
            <rFont val="Tahoma"/>
            <family val="2"/>
          </rPr>
          <t xml:space="preserve">Prevention controls should be considered when developing the PFMEA, as applicable. A prevention control describes how
a cause, failure mode or effect is prevented based on the current or planned actions, but may not be applicable for every
cause and/or failure mode. Prevention process controls are based on the application of standards, specifications, process
rules, process guides, lessons learned, process norms or best practices, etc., as a means to prevent the occurrence of the
cause. Product and process error proofing features and devices and automated process controls are examples of prevention
controls. When not applicable, the prevention controls field can be left blank.
Document numbers, when used, are for reference only as pointers to the associated documents at the time the analysis is
created. Company policy determines whether these document numbers must be kept up to date as they may change during
the life of the program.
</t>
        </r>
      </text>
    </comment>
    <comment ref="L10" authorId="0" shapeId="0" xr:uid="{00000000-0006-0000-0E00-00000A000000}">
      <text>
        <r>
          <rPr>
            <sz val="9"/>
            <color indexed="81"/>
            <rFont val="Tahoma"/>
            <family val="2"/>
          </rPr>
          <t>Detection controls describe how the operation failure mode and/or cause is detected based on automated or manual
methods that are currently planned or in place, before the manufacturing or assembly process is released for production.
The detection control assumes a failure has occurred and describes how a cause and/or failure mode is detected during
the production process. The process control may occur at the subject operation or at subsequent operations and are used
as an input to the detection ranking. When not known or not applicable, the detection controls field can be left blank and
should be rated according to the detection rating criteria (i.e., detection 10).
A detection control may not be applicable for every cause and/or failure mode. When listing detection controls, it is important
to be detailed enough for subsequent reviewer to confirm how well that the process control will, in fact, detect the failure
mode and/or cause should it occur. Details should include the type of automated or mechanical equipment/tooling, operator
inspection, and when the detection will occur (in-station or subsequent operation).</t>
        </r>
      </text>
    </comment>
    <comment ref="M10" authorId="0" shapeId="0" xr:uid="{00000000-0006-0000-0E00-00000B000000}">
      <text>
        <r>
          <rPr>
            <b/>
            <sz val="9"/>
            <color indexed="81"/>
            <rFont val="Tahoma"/>
            <family val="2"/>
          </rPr>
          <t>Reference the DFMEA Detection Tab</t>
        </r>
        <r>
          <rPr>
            <sz val="9"/>
            <color indexed="81"/>
            <rFont val="Tahoma"/>
            <family val="2"/>
          </rPr>
          <t xml:space="preserve">
</t>
        </r>
      </text>
    </comment>
    <comment ref="N10" authorId="0" shapeId="0" xr:uid="{00000000-0006-0000-0E00-00000C000000}">
      <text>
        <r>
          <rPr>
            <b/>
            <sz val="9"/>
            <color indexed="81"/>
            <rFont val="Tahoma"/>
            <family val="2"/>
          </rPr>
          <t>The risk priority number (RPN) is the product of the severity (S), occurrence (O), and detection (D) rating. Within the scope
of the individual FMEA, this value is between “1” and “1000.”</t>
        </r>
      </text>
    </comment>
    <comment ref="O10" authorId="0" shapeId="0" xr:uid="{00000000-0006-0000-0E00-00000D000000}">
      <text>
        <r>
          <rPr>
            <b/>
            <sz val="9"/>
            <color indexed="81"/>
            <rFont val="Tahoma"/>
            <family val="2"/>
          </rPr>
          <t>The PFMEA must include agreed upon special product characteristic(s) to determine process causes/mechanisms which can result in the production of nonconforming products.</t>
        </r>
        <r>
          <rPr>
            <sz val="9"/>
            <color indexed="81"/>
            <rFont val="Tahoma"/>
            <family val="2"/>
          </rPr>
          <t xml:space="preserve"> The PFMEA process controls strategy is to:
• Prevent failure through error proofing (product and process design).
• Reduce variation through process selection, variation reduction and product tolerance design.
• Develop Detection Controls to ensure nonconformances are identified and removed.
Product and process special characteristics must be shown in their respective sections of the PFMEA. If
special product or process characteristics have not been defined, the PFMEA entry for product or process special characteristic may be left blank. Company policy may direct the PFMEA team to enter “none” or “standard” in the PFMEA.
</t>
        </r>
        <r>
          <rPr>
            <b/>
            <sz val="9"/>
            <color indexed="81"/>
            <rFont val="Tahoma"/>
            <family val="2"/>
          </rPr>
          <t>All special product characteristics and special process characteristics must be shown on the process control plan.</t>
        </r>
      </text>
    </comment>
    <comment ref="P10" authorId="0" shapeId="0" xr:uid="{00000000-0006-0000-0E00-00000E000000}">
      <text>
        <r>
          <rPr>
            <sz val="9"/>
            <color indexed="81"/>
            <rFont val="Tahoma"/>
            <family val="2"/>
          </rPr>
          <t xml:space="preserve">The PFMEA identifies the special process characteristic, when applicable, that contribute to the process controls strategy.
Special process characteristics influence the conformance of a special product characteristic.
A special process characteristic is a parameter that requires special care which identifies where variation must be controlled
to ensure process performance remains stable. </t>
        </r>
        <r>
          <rPr>
            <b/>
            <sz val="9"/>
            <color indexed="81"/>
            <rFont val="Tahoma"/>
            <family val="2"/>
          </rPr>
          <t xml:space="preserve">The purpose of the special process characteristic is to ensure the process
is monitored to maintain validated settings and identify variation anomalies requiring attention. These characteristics are measured while the process is running; e.g., machine settings, temperature, pressure, current, fluid level, speed, etc. Process characteristics may be standard or special as shown on a control plan.
</t>
        </r>
        <r>
          <rPr>
            <sz val="9"/>
            <color indexed="81"/>
            <rFont val="Tahoma"/>
            <family val="2"/>
          </rPr>
          <t xml:space="preserve">
</t>
        </r>
        <r>
          <rPr>
            <b/>
            <sz val="9"/>
            <color indexed="81"/>
            <rFont val="Tahoma"/>
            <family val="2"/>
          </rPr>
          <t>Product and process special characteristics must be shown in their respective sections of the PFMEA.</t>
        </r>
        <r>
          <rPr>
            <sz val="9"/>
            <color indexed="81"/>
            <rFont val="Tahoma"/>
            <family val="2"/>
          </rPr>
          <t xml:space="preserve"> If special product or process characteristics have not been defined, the PFMEA entry for product or process special characteristic may be left blank. Company policy may direct the PFMEA team to enter “none” or “standard” in the PFMEA.
</t>
        </r>
        <r>
          <rPr>
            <b/>
            <sz val="9"/>
            <color indexed="81"/>
            <rFont val="Tahoma"/>
            <family val="2"/>
          </rPr>
          <t xml:space="preserve">
All special product characteristics and special process characteristics must be shown on the process control plan.</t>
        </r>
      </text>
    </comment>
    <comment ref="Q10" authorId="0" shapeId="0" xr:uid="{00000000-0006-0000-0E00-00000F000000}">
      <text>
        <r>
          <rPr>
            <sz val="9"/>
            <color indexed="81"/>
            <rFont val="Tahoma"/>
            <family val="2"/>
          </rPr>
          <t>Development of recommended actions represent a commitment to take a specific, measurable, and achievable action, not potential actions that could be taken. The primary objectives of the recommended actions of the PFMEA are to reduce risks and increase customer satisfaction by improving the manufacturing or assembly process and/or improving the process controls.
For each line of analysis, the recommended actions field must include verbiage to reflect the fact that each risk was critically evaluated. If engineering assessment leads to no recommended actions for a specific failure mode/cause/control combination, indicate this by entering “none” in the recommended actions field. Without a written comment, it may be construed that the risk associated with the line item was overlooked. An entry of “none” indicates that the assessed risk is acceptable.
Recommended actions may either be preventative or detective. Prevention-type recommended actions reduce the likelihood of occurrence of a cause and its resulting failure mode and/or effect by removing or controlling one or more causes of failure through revision of process (e.g., addition of a fail-safe mechanism to protect an operator) or error proofing. Detection-type recommended actions increase the ability to detect the cause and/or failure mode at the subject operation or at a subsequent
verification operation prior to shipping the product during production.
The order of precedence for recommended actions:
Actions for prevention:
• Prevent the characteristic from being incorrect (cannot make bad part—error proofing)
• Reduce variation (increase process capability)
• Review product design for process optimization
Actions for detection (when prevention actions are not effective or feasible):
• Communicate the need for developing detection methods to expose nonconforming parts.
• Mistake proof (cannot pass a bad part) (e.g., ability to detect the failure mode and not allow product acceptance)
• Increase the sensitivity of simulation/testing to exhibit the failure mode
• Emphasis should be placed on preventing causes of failures (i.e., reducing the occurrence) rather than detecting them
• Responsibility and target completion date</t>
        </r>
      </text>
    </comment>
    <comment ref="R10" authorId="0" shapeId="0" xr:uid="{00000000-0006-0000-0E00-000010000000}">
      <text>
        <r>
          <rPr>
            <sz val="9"/>
            <color indexed="81"/>
            <rFont val="Tahoma"/>
            <family val="2"/>
          </rPr>
          <t>Recommended actions represent assignments given to specific individuals. When a recommended action is to be performed by a supplier company, the name of an individual from the target company is also written, as a means of assigning an oversight role and to ensuring closed loop completion of the activity. The individual to whom the action is assigned should be well aware of commitment and should be present for the relevant aspects of the risk assessment discussion. A due date is also required for each action. The due date represents acceptance of a commitment to take action by a certain date. If the recommended action is not completed by the due date, then a new due date may be assigned.</t>
        </r>
      </text>
    </comment>
    <comment ref="T10" authorId="0" shapeId="0" xr:uid="{00000000-0006-0000-0E00-000011000000}">
      <text>
        <r>
          <rPr>
            <sz val="9"/>
            <color indexed="81"/>
            <rFont val="Tahoma"/>
            <family val="2"/>
          </rPr>
          <t>Implementation of recommended actions is completed by entering a brief description of the action taken and effective date. Documenting the closure of a recommended action is as important as writing the recommended action. If an action is not implemented, note that is was rejected/discarded with reason given.</t>
        </r>
      </text>
    </comment>
    <comment ref="U10" authorId="0" shapeId="0" xr:uid="{00000000-0006-0000-0E00-000012000000}">
      <text>
        <r>
          <rPr>
            <sz val="9"/>
            <color indexed="81"/>
            <rFont val="Tahoma"/>
            <family val="2"/>
          </rPr>
          <t>a. Severity may be reduced as the result of a design change impacting the end user.
b. Severity may be reduced as a result of a process change impacting the plant operator.</t>
        </r>
      </text>
    </comment>
    <comment ref="V10" authorId="0" shapeId="0" xr:uid="{00000000-0006-0000-0E00-000013000000}">
      <text>
        <r>
          <rPr>
            <sz val="9"/>
            <color indexed="81"/>
            <rFont val="Tahoma"/>
            <family val="2"/>
          </rPr>
          <t>Occurrence may be reduced by removing or controlling one or more of the causes of the failure mode through a process
revision.</t>
        </r>
      </text>
    </comment>
    <comment ref="W10" authorId="0" shapeId="0" xr:uid="{00000000-0006-0000-0E00-000014000000}">
      <text>
        <r>
          <rPr>
            <sz val="9"/>
            <color indexed="81"/>
            <rFont val="Tahoma"/>
            <family val="2"/>
          </rPr>
          <t>Detection may be reduced by changing detection methods or increasing the process capability to detect the failure
mode or cause.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 Medical Systems</author>
  </authors>
  <commentList>
    <comment ref="H7" authorId="0" shapeId="0" xr:uid="{00000000-0006-0000-1600-000001000000}">
      <text>
        <r>
          <rPr>
            <sz val="10"/>
            <color indexed="81"/>
            <rFont val="Tahoma"/>
            <family val="2"/>
          </rPr>
          <t>Enter nominal spec value here</t>
        </r>
      </text>
    </comment>
    <comment ref="H8" authorId="0" shapeId="0" xr:uid="{00000000-0006-0000-1600-000002000000}">
      <text>
        <r>
          <rPr>
            <sz val="10"/>
            <color indexed="81"/>
            <rFont val="Tahoma"/>
            <family val="2"/>
          </rPr>
          <t xml:space="preserve">Enter + tolerance here, </t>
        </r>
        <r>
          <rPr>
            <u/>
            <sz val="10"/>
            <color indexed="81"/>
            <rFont val="Tahoma"/>
            <family val="2"/>
          </rPr>
          <t>not</t>
        </r>
        <r>
          <rPr>
            <sz val="10"/>
            <color indexed="81"/>
            <rFont val="Tahoma"/>
            <family val="2"/>
          </rPr>
          <t xml:space="preserve"> USL</t>
        </r>
      </text>
    </comment>
    <comment ref="H9" authorId="0" shapeId="0" xr:uid="{00000000-0006-0000-1600-000003000000}">
      <text>
        <r>
          <rPr>
            <sz val="10"/>
            <color indexed="81"/>
            <rFont val="Tahoma"/>
            <family val="2"/>
          </rPr>
          <t xml:space="preserve">Enter - tolerance here, </t>
        </r>
        <r>
          <rPr>
            <u/>
            <sz val="10"/>
            <color indexed="81"/>
            <rFont val="Tahoma"/>
            <family val="2"/>
          </rPr>
          <t>not</t>
        </r>
        <r>
          <rPr>
            <sz val="10"/>
            <color indexed="81"/>
            <rFont val="Tahoma"/>
            <family val="2"/>
          </rPr>
          <t xml:space="preserve"> LSL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EFFB1</author>
    <author>Doug Edyvean</author>
    <author>Santanello, John J. (US)</author>
    <author>Augustine, Mark (US) (Quality)</author>
  </authors>
  <commentList>
    <comment ref="J2" authorId="0" shapeId="0" xr:uid="{00000000-0006-0000-1900-000001000000}">
      <text>
        <r>
          <rPr>
            <sz val="8"/>
            <color indexed="81"/>
            <rFont val="Arial Black"/>
            <family val="2"/>
          </rPr>
          <t>Refer to SLTN Supplier Requirements Handbook for specific packaging  requirements.</t>
        </r>
        <r>
          <rPr>
            <sz val="8"/>
            <color indexed="81"/>
            <rFont val="Tahoma"/>
            <family val="2"/>
          </rPr>
          <t xml:space="preserve">
</t>
        </r>
      </text>
    </comment>
    <comment ref="A3" authorId="1" shapeId="0" xr:uid="{00000000-0006-0000-1900-000002000000}">
      <text>
        <r>
          <rPr>
            <b/>
            <sz val="8"/>
            <color indexed="81"/>
            <rFont val="Tahoma"/>
            <family val="2"/>
          </rPr>
          <t>Date packaging design and this document are complete</t>
        </r>
        <r>
          <rPr>
            <sz val="8"/>
            <color indexed="81"/>
            <rFont val="Tahoma"/>
            <family val="2"/>
          </rPr>
          <t xml:space="preserve">
</t>
        </r>
      </text>
    </comment>
    <comment ref="D3" authorId="1" shapeId="0" xr:uid="{00000000-0006-0000-1900-000003000000}">
      <text>
        <r>
          <rPr>
            <b/>
            <sz val="8"/>
            <color indexed="81"/>
            <rFont val="Tahoma"/>
            <family val="2"/>
          </rPr>
          <t>Overall person responsible for packaging in the event BAE Systems has a concern or labeling question.</t>
        </r>
        <r>
          <rPr>
            <sz val="8"/>
            <color indexed="81"/>
            <rFont val="Tahoma"/>
            <family val="2"/>
          </rPr>
          <t xml:space="preserve">
</t>
        </r>
      </text>
    </comment>
    <comment ref="G3" authorId="1" shapeId="0" xr:uid="{00000000-0006-0000-1900-000004000000}">
      <text>
        <r>
          <rPr>
            <b/>
            <sz val="8"/>
            <color indexed="81"/>
            <rFont val="Tahoma"/>
            <family val="2"/>
          </rPr>
          <t>Part number as it appears on the the PO</t>
        </r>
        <r>
          <rPr>
            <sz val="8"/>
            <color indexed="81"/>
            <rFont val="Tahoma"/>
            <family val="2"/>
          </rPr>
          <t xml:space="preserve">
</t>
        </r>
      </text>
    </comment>
    <comment ref="A5" authorId="1" shapeId="0" xr:uid="{00000000-0006-0000-1900-000005000000}">
      <text>
        <r>
          <rPr>
            <b/>
            <sz val="8"/>
            <color indexed="81"/>
            <rFont val="Tahoma"/>
            <family val="2"/>
          </rPr>
          <t xml:space="preserve">Supplier Name </t>
        </r>
        <r>
          <rPr>
            <sz val="8"/>
            <color indexed="81"/>
            <rFont val="Tahoma"/>
            <family val="2"/>
          </rPr>
          <t xml:space="preserve">
</t>
        </r>
      </text>
    </comment>
    <comment ref="D5" authorId="1" shapeId="0" xr:uid="{00000000-0006-0000-1900-000006000000}">
      <text>
        <r>
          <rPr>
            <b/>
            <sz val="8"/>
            <color indexed="81"/>
            <rFont val="Tahoma"/>
            <family val="2"/>
          </rPr>
          <t>Supplier Phone Number.</t>
        </r>
      </text>
    </comment>
    <comment ref="G5" authorId="1" shapeId="0" xr:uid="{00000000-0006-0000-1900-000007000000}">
      <text>
        <r>
          <rPr>
            <b/>
            <sz val="8"/>
            <color indexed="81"/>
            <rFont val="Tahoma"/>
            <family val="2"/>
          </rPr>
          <t>Description as it appears on the PO</t>
        </r>
        <r>
          <rPr>
            <sz val="8"/>
            <color indexed="81"/>
            <rFont val="Tahoma"/>
            <family val="2"/>
          </rPr>
          <t xml:space="preserve">
</t>
        </r>
      </text>
    </comment>
    <comment ref="A7" authorId="1" shapeId="0" xr:uid="{00000000-0006-0000-1900-000008000000}">
      <text>
        <r>
          <rPr>
            <b/>
            <sz val="8"/>
            <color indexed="81"/>
            <rFont val="Tahoma"/>
            <family val="2"/>
          </rPr>
          <t>BAE Systems Supplier Code</t>
        </r>
        <r>
          <rPr>
            <sz val="8"/>
            <color indexed="81"/>
            <rFont val="Tahoma"/>
            <family val="2"/>
          </rPr>
          <t xml:space="preserve">
</t>
        </r>
      </text>
    </comment>
    <comment ref="D7" authorId="1" shapeId="0" xr:uid="{00000000-0006-0000-1900-000009000000}">
      <text>
        <r>
          <rPr>
            <sz val="8"/>
            <color indexed="81"/>
            <rFont val="Tahoma"/>
            <family val="2"/>
          </rPr>
          <t xml:space="preserve">
</t>
        </r>
      </text>
    </comment>
    <comment ref="G7" authorId="1" shapeId="0" xr:uid="{00000000-0006-0000-1900-00000A000000}">
      <text>
        <r>
          <rPr>
            <b/>
            <sz val="8"/>
            <color indexed="81"/>
            <rFont val="Tahoma"/>
            <family val="2"/>
          </rPr>
          <t>Hardware Revision Level as identified on the PO.</t>
        </r>
        <r>
          <rPr>
            <sz val="8"/>
            <color indexed="81"/>
            <rFont val="Tahoma"/>
            <family val="2"/>
          </rPr>
          <t xml:space="preserve">
</t>
        </r>
      </text>
    </comment>
    <comment ref="H7" authorId="2" shapeId="0" xr:uid="{00000000-0006-0000-1900-00000B000000}">
      <text>
        <r>
          <rPr>
            <sz val="9"/>
            <color indexed="81"/>
            <rFont val="Tahoma"/>
            <family val="2"/>
          </rPr>
          <t>Drawing Revision Level as identified on the PO.</t>
        </r>
      </text>
    </comment>
    <comment ref="D9" authorId="1" shapeId="0" xr:uid="{00000000-0006-0000-1900-00000C000000}">
      <text>
        <r>
          <rPr>
            <b/>
            <sz val="8"/>
            <color indexed="81"/>
            <rFont val="Tahoma"/>
            <family val="2"/>
          </rPr>
          <t>Email address for the Packaging Contact.</t>
        </r>
      </text>
    </comment>
    <comment ref="I9" authorId="1" shapeId="0" xr:uid="{00000000-0006-0000-1900-00000D000000}">
      <text>
        <r>
          <rPr>
            <b/>
            <sz val="8"/>
            <color indexed="81"/>
            <rFont val="Tahoma"/>
            <family val="2"/>
          </rPr>
          <t xml:space="preserve">Please identify any Hazmat products or packaging materials
</t>
        </r>
      </text>
    </comment>
    <comment ref="B13" authorId="3" shapeId="0" xr:uid="{00000000-0006-0000-1900-00000E000000}">
      <text>
        <r>
          <rPr>
            <sz val="9"/>
            <color indexed="81"/>
            <rFont val="Tahoma"/>
            <family val="2"/>
          </rPr>
          <t xml:space="preserve">Include images of Part(s) in dunnage, wrapping, waffle pack, clamshell, and/or returnable package.
</t>
        </r>
      </text>
    </comment>
    <comment ref="H13" authorId="3" shapeId="0" xr:uid="{00000000-0006-0000-1900-00000F000000}">
      <text>
        <r>
          <rPr>
            <b/>
            <sz val="9"/>
            <color indexed="81"/>
            <rFont val="Tahoma"/>
            <family val="2"/>
          </rPr>
          <t>Include image of outer-box label</t>
        </r>
        <r>
          <rPr>
            <sz val="9"/>
            <color indexed="81"/>
            <rFont val="Tahoma"/>
            <family val="2"/>
          </rPr>
          <t xml:space="preserve">
</t>
        </r>
      </text>
    </comment>
    <comment ref="J32" authorId="2" shapeId="0" xr:uid="{00000000-0006-0000-1900-000010000000}">
      <text>
        <r>
          <rPr>
            <b/>
            <sz val="9"/>
            <color indexed="81"/>
            <rFont val="Tahoma"/>
            <family val="2"/>
          </rPr>
          <t>N/A if no pallet is used</t>
        </r>
      </text>
    </comment>
    <comment ref="B33" authorId="2" shapeId="0" xr:uid="{00000000-0006-0000-1900-000011000000}">
      <text>
        <r>
          <rPr>
            <sz val="9"/>
            <color indexed="81"/>
            <rFont val="Tahoma"/>
            <family val="2"/>
          </rPr>
          <t>N/A if no pallet is used</t>
        </r>
      </text>
    </comment>
    <comment ref="J33" authorId="2" shapeId="0" xr:uid="{00000000-0006-0000-1900-000012000000}">
      <text>
        <r>
          <rPr>
            <b/>
            <sz val="9"/>
            <color indexed="81"/>
            <rFont val="Tahoma"/>
            <family val="2"/>
          </rPr>
          <t>N/A if no pallet is used</t>
        </r>
        <r>
          <rPr>
            <sz val="9"/>
            <color indexed="81"/>
            <rFont val="Tahoma"/>
            <family val="2"/>
          </rPr>
          <t xml:space="preserve">
</t>
        </r>
      </text>
    </comment>
    <comment ref="G34" authorId="2" shapeId="0" xr:uid="{00000000-0006-0000-1900-000013000000}">
      <text>
        <r>
          <rPr>
            <b/>
            <sz val="9"/>
            <color indexed="81"/>
            <rFont val="Tahoma"/>
            <family val="2"/>
          </rPr>
          <t>N/A if no pallet is used</t>
        </r>
      </text>
    </comment>
    <comment ref="J34" authorId="2" shapeId="0" xr:uid="{00000000-0006-0000-1900-000014000000}">
      <text>
        <r>
          <rPr>
            <b/>
            <sz val="9"/>
            <color indexed="81"/>
            <rFont val="Tahoma"/>
            <family val="2"/>
          </rPr>
          <t>N/A if no pallet is used</t>
        </r>
      </text>
    </comment>
    <comment ref="M42" authorId="3" shapeId="0" xr:uid="{00000000-0006-0000-1900-000015000000}">
      <text>
        <r>
          <rPr>
            <sz val="9"/>
            <color indexed="81"/>
            <rFont val="Tahoma"/>
            <family val="2"/>
          </rPr>
          <t xml:space="preserve">Include image of shipping label
</t>
        </r>
      </text>
    </comment>
    <comment ref="G43" authorId="3" shapeId="0" xr:uid="{00000000-0006-0000-1900-000016000000}">
      <text>
        <r>
          <rPr>
            <sz val="9"/>
            <color indexed="81"/>
            <rFont val="Tahoma"/>
            <family val="2"/>
          </rPr>
          <t xml:space="preserve">Include Image of part with dunnage, wrapping, waffle or other package.
</t>
        </r>
      </text>
    </comment>
  </commentList>
</comments>
</file>

<file path=xl/sharedStrings.xml><?xml version="1.0" encoding="utf-8"?>
<sst xmlns="http://schemas.openxmlformats.org/spreadsheetml/2006/main" count="1509" uniqueCount="874">
  <si>
    <t>Supplier Name:</t>
  </si>
  <si>
    <t>Supplier Address:</t>
  </si>
  <si>
    <t>Part Number:</t>
  </si>
  <si>
    <t>Measurement</t>
  </si>
  <si>
    <t>Sample</t>
  </si>
  <si>
    <t>Size</t>
  </si>
  <si>
    <t>Date</t>
  </si>
  <si>
    <t>Key Contact / Phone</t>
  </si>
  <si>
    <t>Date of Origination</t>
  </si>
  <si>
    <t>Part Number / Latest Revision Change</t>
  </si>
  <si>
    <t>Part Name / Description</t>
  </si>
  <si>
    <t>Supplier / Plant</t>
  </si>
  <si>
    <t>Core Team</t>
  </si>
  <si>
    <t>Supplier / Plant Approval / Date (If Required)</t>
  </si>
  <si>
    <t>Other Approval / Date (If Required)</t>
  </si>
  <si>
    <t>Customer Engineering Approval / Date (If Required)</t>
  </si>
  <si>
    <t>Customer Quality Approval / Date (If Required)</t>
  </si>
  <si>
    <t>Supplier Code</t>
  </si>
  <si>
    <t>Part /</t>
  </si>
  <si>
    <t>Process</t>
  </si>
  <si>
    <t>Number</t>
  </si>
  <si>
    <t>Process Name /</t>
  </si>
  <si>
    <t>Operation</t>
  </si>
  <si>
    <t>Description</t>
  </si>
  <si>
    <t>Machine, Device,</t>
  </si>
  <si>
    <t>Jig, Tools</t>
  </si>
  <si>
    <t>for Mfg.</t>
  </si>
  <si>
    <t>No.</t>
  </si>
  <si>
    <t>Product / Process</t>
  </si>
  <si>
    <t>Specification / Tolerance</t>
  </si>
  <si>
    <t>Product</t>
  </si>
  <si>
    <t>Characteristics</t>
  </si>
  <si>
    <t>Special</t>
  </si>
  <si>
    <t>Char.</t>
  </si>
  <si>
    <t>Class</t>
  </si>
  <si>
    <t>Technique</t>
  </si>
  <si>
    <t>Methods</t>
  </si>
  <si>
    <t>Frequency</t>
  </si>
  <si>
    <t>Control Method</t>
  </si>
  <si>
    <t>Reaction Plan</t>
  </si>
  <si>
    <t xml:space="preserve"> Prototype</t>
  </si>
  <si>
    <t xml:space="preserve"> Pre-Launch</t>
  </si>
  <si>
    <t xml:space="preserve"> Production</t>
  </si>
  <si>
    <t>Control Plan Number</t>
  </si>
  <si>
    <t>1A</t>
  </si>
  <si>
    <t>1B</t>
  </si>
  <si>
    <t>1C</t>
  </si>
  <si>
    <t>Cell Number</t>
  </si>
  <si>
    <t>Title</t>
  </si>
  <si>
    <t>Pre-Launch</t>
  </si>
  <si>
    <t>Production</t>
  </si>
  <si>
    <t>Supplier / Plant Approval /Date (If Required)</t>
  </si>
  <si>
    <t>Date of Latest Revision - ref. electronic rev. history</t>
  </si>
  <si>
    <t>Part / Process Number</t>
  </si>
  <si>
    <t>Process Name / Operation Description</t>
  </si>
  <si>
    <t>Machine, Device, Jig, Tools for Mfg.</t>
  </si>
  <si>
    <t>Characteristics No.</t>
  </si>
  <si>
    <t>Characteristics Product</t>
  </si>
  <si>
    <t>Characteristics Process.</t>
  </si>
  <si>
    <t>Special Char. Class</t>
  </si>
  <si>
    <t>Product / Process Specification / Tolerance</t>
  </si>
  <si>
    <t>Measurement Technique</t>
  </si>
  <si>
    <t>Indicate the appropriate category
Pre-launch - A description of the dimensional measurements, material and performance tests that will occur after Prototype and before normal Production.</t>
  </si>
  <si>
    <t>Enter the control plan document number used for tracking, if applicable.</t>
  </si>
  <si>
    <t>Enter the number of the system, subsystem or component being controlled. When applicable enter the latest engineering change level and or/issue date from the drawing specification</t>
  </si>
  <si>
    <t>Enter the name and description of the product/process being controlled.</t>
  </si>
  <si>
    <t>Enter the name of the company and the appropriate division/plant/department preparing the control plan.</t>
  </si>
  <si>
    <t>Enter the name and telephone number of the primary contact responsible for the control plan.</t>
  </si>
  <si>
    <t>Obtain the responsible manufacturing plant approval (if required).</t>
  </si>
  <si>
    <t>Enter the date that the original control plan was compiled.</t>
  </si>
  <si>
    <t>Obtain the responsible engineering approval (if required)</t>
  </si>
  <si>
    <t>Obtain the responsible supplier quality representative approval (if required).</t>
  </si>
  <si>
    <t>Obtain any other agreed upon approval (if required)</t>
  </si>
  <si>
    <t>This item number is usually referenced from the Process Flow Chart. If multiple part numbers exist (assembly), list the individual part numbers and their processes accordingly.</t>
  </si>
  <si>
    <t>All steps in the manufacturing of a system, subsystem, or component are described in a process flow diagram that best describes the activity being addressed.</t>
  </si>
  <si>
    <t>For each operation that is described, identify the processing equipment, e.g., machine, device, jig, or other tools for manufacturing, as appropriate.</t>
  </si>
  <si>
    <t>A distinguishing feature, dimension or property of a process or its output (product) on which variable or attribute data can be collected. Use visual aids where applicable.</t>
  </si>
  <si>
    <t>CHARACTERISTICS</t>
  </si>
  <si>
    <t>METHODS</t>
  </si>
  <si>
    <t>A systematic plan for using procedures and other tools to control a process.</t>
  </si>
  <si>
    <t>Sample Size / Sample Frequency</t>
  </si>
  <si>
    <t>When sampling is required list the corresponding sample size and frequency.</t>
  </si>
  <si>
    <t>Header information</t>
  </si>
  <si>
    <t>1 - 14</t>
  </si>
  <si>
    <t>Prototype</t>
  </si>
  <si>
    <t>Indicate the appropriate category
Production - A comprehensive documentation of product/process characteristics, process controls, testes, and measurement systems occurring during normal production.</t>
  </si>
  <si>
    <t>Indicate the appropriate category
Prototype - A description of the dimensional measurements, material and performance tests occurring during Prototype build.</t>
  </si>
  <si>
    <t>Enter the date of the latest Control Plan updates.  Revision history will be located in the Revision History Work book for each Control Plan.</t>
  </si>
  <si>
    <t>Specifications/tolerance may be obtained from various engineering documents, such as, but not limited to , drawings, design reviews, material standard, computer aided design data, manufacturing, and/or assembly requirements.</t>
  </si>
  <si>
    <t>Freq.</t>
  </si>
  <si>
    <t>Enter the identification number as requested by the procuring organization.</t>
  </si>
  <si>
    <r>
      <t xml:space="preserve">Date of Latest Revision - </t>
    </r>
    <r>
      <rPr>
        <sz val="10"/>
        <rFont val="Arial"/>
        <family val="2"/>
      </rPr>
      <t>ref. electronic rev. history</t>
    </r>
  </si>
  <si>
    <r>
      <t xml:space="preserve">Date of Latest Revision </t>
    </r>
    <r>
      <rPr>
        <b/>
        <sz val="9"/>
        <rFont val="Arial"/>
        <family val="2"/>
      </rPr>
      <t>- ref. electronic rev. history</t>
    </r>
  </si>
  <si>
    <t>Part Description:</t>
  </si>
  <si>
    <t>Part</t>
  </si>
  <si>
    <t>Range</t>
  </si>
  <si>
    <t>LSL</t>
  </si>
  <si>
    <t>USL</t>
  </si>
  <si>
    <t>FMEA number</t>
  </si>
  <si>
    <t>Item</t>
  </si>
  <si>
    <t>Process Responsibility</t>
  </si>
  <si>
    <t>No. of Pages</t>
  </si>
  <si>
    <t>Key dates</t>
  </si>
  <si>
    <t>Prepared by</t>
  </si>
  <si>
    <t>FMEA date (Orig.)</t>
  </si>
  <si>
    <t>Rev. Date</t>
  </si>
  <si>
    <t>Potential Failure  Mode</t>
  </si>
  <si>
    <t>Potential Effect(s) of Failure</t>
  </si>
  <si>
    <t>SEV</t>
  </si>
  <si>
    <t>RPN</t>
  </si>
  <si>
    <t>Recommended Action(s)</t>
  </si>
  <si>
    <t>Responsibility &amp; Target Completion Date</t>
  </si>
  <si>
    <t>Actions Results</t>
  </si>
  <si>
    <t>Completion Date</t>
  </si>
  <si>
    <t>Actions Taken</t>
  </si>
  <si>
    <t>OCC</t>
  </si>
  <si>
    <t>DET</t>
  </si>
  <si>
    <t xml:space="preserve"> </t>
  </si>
  <si>
    <t>Part Number</t>
  </si>
  <si>
    <t>xxx-xxx-xxxx</t>
  </si>
  <si>
    <t>xxxxxx</t>
  </si>
  <si>
    <t xml:space="preserve">xxxxxx </t>
  </si>
  <si>
    <t>xxxx</t>
  </si>
  <si>
    <t>xxxxx</t>
  </si>
  <si>
    <t>sssss</t>
  </si>
  <si>
    <t>S</t>
  </si>
  <si>
    <t>Complete all required information on the Master Control Plan form that is hi-lited in light blue</t>
  </si>
  <si>
    <t>M/DD/YY</t>
  </si>
  <si>
    <t>Proto-Type</t>
  </si>
  <si>
    <r>
      <t xml:space="preserve">The reaction plan specifies the corrective actions necessary to avoid producing nonconforming products or operating out of control.  The actions should normally be the responsibility of the </t>
    </r>
    <r>
      <rPr>
        <u/>
        <sz val="10"/>
        <rFont val="Arial"/>
        <family val="2"/>
      </rPr>
      <t>people closest to the process</t>
    </r>
    <r>
      <rPr>
        <sz val="10"/>
        <rFont val="Arial"/>
        <family val="2"/>
      </rPr>
      <t>, the operator, jobsetter, or supervisor.</t>
    </r>
  </si>
  <si>
    <t xml:space="preserve">This column contains a brief description of how the operation will be controlled, including procedure numbers where applicable.  The control method utilized should be based on effective analysis of the process. </t>
  </si>
  <si>
    <t>This column identifies the measurement system being used.  This could include gages, fixtures, tools, and/or test equipment required to measure the part/process/manufacturing equipment.</t>
  </si>
  <si>
    <t>Process Characteristics are the process variables (input variables) that have a cause and effect relationship with the identified Product Characteristic.  The Process Characteristic can only be measured at the time it occurs.</t>
  </si>
  <si>
    <t xml:space="preserve">Product Characteristics are the features or properties of a part, component or assembly that are described on drawings or other primary engineering information. The Core Team should identify the Special Product Characteristics from all sources. </t>
  </si>
  <si>
    <t>Enter the name(s) and telephone number(s) of the of the individual(s) responsible for preparing the Control Plan to the latest revision.  It is recommended that all of the team members' names, phone numbers, and locations be included on an attached distribution list.</t>
  </si>
  <si>
    <t>M/DD/YYYY</t>
  </si>
  <si>
    <t>Supplier Name</t>
  </si>
  <si>
    <t>The Customer Approved Drawing of the revision level being submitted is to be included in the PPAP submission.</t>
  </si>
  <si>
    <t xml:space="preserve">Process Flow Diagrams is to document and clarify all the steps required in the manufacturing of a part.  </t>
  </si>
  <si>
    <t>Process flows must include the entire manufacturing process, receiving through shipping.</t>
  </si>
  <si>
    <t>Drawing Number:</t>
  </si>
  <si>
    <t>Drawing Rev.:</t>
  </si>
  <si>
    <t>Supplier Contact</t>
  </si>
  <si>
    <t>Rev. Date:</t>
  </si>
  <si>
    <t>Drawing Location:</t>
  </si>
  <si>
    <t>Part Feature:</t>
  </si>
  <si>
    <t>Process Data</t>
  </si>
  <si>
    <t>Potential Capability</t>
  </si>
  <si>
    <t>Subgroup</t>
  </si>
  <si>
    <t>Test Value</t>
  </si>
  <si>
    <t>LSL=</t>
  </si>
  <si>
    <t>Cp=</t>
  </si>
  <si>
    <t>USL=</t>
  </si>
  <si>
    <t>CpkL=</t>
  </si>
  <si>
    <t>Mean=</t>
  </si>
  <si>
    <t>CpkU=</t>
  </si>
  <si>
    <t>StDev</t>
  </si>
  <si>
    <t>Cpk=</t>
  </si>
  <si>
    <t>UCLX=</t>
  </si>
  <si>
    <t>%Cr=</t>
  </si>
  <si>
    <t>LCLX=</t>
  </si>
  <si>
    <t>Max=</t>
  </si>
  <si>
    <t>UCLR=</t>
  </si>
  <si>
    <t>Min=</t>
  </si>
  <si>
    <t>Spec</t>
  </si>
  <si>
    <t>Average</t>
  </si>
  <si>
    <t>UCLX</t>
  </si>
  <si>
    <t>LCLX</t>
  </si>
  <si>
    <t>Mean</t>
  </si>
  <si>
    <t>UCLR</t>
  </si>
  <si>
    <t>XmR</t>
  </si>
  <si>
    <t>Range Average</t>
  </si>
  <si>
    <t>Process Capability Study Worksheet</t>
  </si>
  <si>
    <t xml:space="preserve"> Summary</t>
  </si>
  <si>
    <t>CUSTOMER ENGINEERING APPROVALS</t>
  </si>
  <si>
    <t>This will only be requested if the supplier has design authority of the component parts.</t>
  </si>
  <si>
    <t>BAE CONTROL PLAN</t>
  </si>
  <si>
    <t>BAE CONTROL PLAN INSTRUCTIONS</t>
  </si>
  <si>
    <t>All part requirements on the BAE or Supplier print must be ballooned and numbered for reference and measurement.</t>
  </si>
  <si>
    <t>Use the appropriate classification as required by the Customer, to identify the type of special characteristic or this field can be left blank for other undesignated characteristics.  Customers may use unique symbols to identify important characteristics</t>
  </si>
  <si>
    <t>2. Part Name:</t>
  </si>
  <si>
    <t>1. Part Number:</t>
  </si>
  <si>
    <t>PPAP Approval</t>
  </si>
  <si>
    <t>6. Additional Changes:</t>
  </si>
  <si>
    <t>3. Part Revision Level:</t>
  </si>
  <si>
    <t>4. Drawing Number</t>
  </si>
  <si>
    <t xml:space="preserve">7. Customer Purchasing Rep: </t>
  </si>
  <si>
    <t>5. Drawing Revision Level:</t>
  </si>
  <si>
    <t xml:space="preserve">8. Purchase Order Number: </t>
  </si>
  <si>
    <t>Supplier Information</t>
  </si>
  <si>
    <t>PPAP Level: (1-5) _____</t>
  </si>
  <si>
    <t>Reason:</t>
  </si>
  <si>
    <t>Yes</t>
  </si>
  <si>
    <t>No</t>
  </si>
  <si>
    <t>N/A</t>
  </si>
  <si>
    <t>Element Description</t>
  </si>
  <si>
    <t>Customer Comments</t>
  </si>
  <si>
    <t>1. Design Records</t>
  </si>
  <si>
    <t>2. Design Risk Analysis (e.g., DFMEA)</t>
  </si>
  <si>
    <t>3. Process Flow Diagram</t>
  </si>
  <si>
    <t>4. Process FMEA</t>
  </si>
  <si>
    <t>5. Control Plan</t>
  </si>
  <si>
    <t>6. Measurement System Analysis</t>
  </si>
  <si>
    <t>7. Initial Process Studies</t>
  </si>
  <si>
    <t>8. Packaging, Preservation, and Labelling Approvals</t>
  </si>
  <si>
    <t>9. First Article Inspection Report (Including all material certs)</t>
  </si>
  <si>
    <t>10. Customer Specific PPAP Requirements</t>
  </si>
  <si>
    <t>Note: "No" selections in Section 13a require an Action Plan item documented in Section 14 below</t>
  </si>
  <si>
    <t>Element #</t>
  </si>
  <si>
    <t>Target Date</t>
  </si>
  <si>
    <t>15. Declaration</t>
  </si>
  <si>
    <t>I, the supplier, submit this PPAP Approval form as declaration of having met all applicable requirements of the AS9145 standard, except as noted above, including having implemented the requirements at the sub-tier level where applicable. I further certify that our production process meets all defined product delivery, engineering and quality requirements. I understand that the approval of this form by the customer does not release me from responsibility or liability for any non-conformances.</t>
  </si>
  <si>
    <t>Email Address</t>
  </si>
  <si>
    <t>Comments</t>
  </si>
  <si>
    <t xml:space="preserve">Include Engineering Approval documentation when requested.  </t>
  </si>
  <si>
    <t>(BAE Systems PO Item number)</t>
  </si>
  <si>
    <t>(BAE Systems Title Block from DWG)</t>
  </si>
  <si>
    <t>(BAE Systems Revision from DWG)</t>
  </si>
  <si>
    <t>(BAE Systems DWG number from DWG)</t>
  </si>
  <si>
    <t>(Buyer Representative from Customer)</t>
  </si>
  <si>
    <t>(BAE PO Number)</t>
  </si>
  <si>
    <r>
      <t xml:space="preserve">11. Address (Street, City, State, Country, Postal Code):                                                                                                                                          </t>
    </r>
    <r>
      <rPr>
        <i/>
        <sz val="8"/>
        <color rgb="FFFF0000"/>
        <rFont val="Calibri"/>
        <family val="2"/>
        <scheme val="minor"/>
      </rPr>
      <t xml:space="preserve">  (Supplier Company Address)</t>
    </r>
  </si>
  <si>
    <r>
      <t>13b. Customer PPAP Element Acceptance</t>
    </r>
    <r>
      <rPr>
        <b/>
        <i/>
        <sz val="10"/>
        <color rgb="FFFF0000"/>
        <rFont val="Calibri"/>
        <family val="2"/>
        <scheme val="minor"/>
      </rPr>
      <t xml:space="preserve"> </t>
    </r>
    <r>
      <rPr>
        <i/>
        <sz val="8"/>
        <color rgb="FFFF0000"/>
        <rFont val="Calibri"/>
        <family val="2"/>
        <scheme val="minor"/>
      </rPr>
      <t>(Customer Use Only)</t>
    </r>
  </si>
  <si>
    <r>
      <t xml:space="preserve">13a. PPAP Elements Provided </t>
    </r>
    <r>
      <rPr>
        <b/>
        <i/>
        <sz val="8"/>
        <color rgb="FFFF0000"/>
        <rFont val="Calibri"/>
        <family val="2"/>
        <scheme val="minor"/>
      </rPr>
      <t>(Check all as applicable)</t>
    </r>
  </si>
  <si>
    <r>
      <t xml:space="preserve">12. Submission   </t>
    </r>
    <r>
      <rPr>
        <b/>
        <i/>
        <sz val="8"/>
        <color rgb="FFFF0000"/>
        <rFont val="Calibri"/>
        <family val="2"/>
        <scheme val="minor"/>
      </rPr>
      <t>(PPAP Submission Level)</t>
    </r>
  </si>
  <si>
    <r>
      <t xml:space="preserve">14. Action Plan  </t>
    </r>
    <r>
      <rPr>
        <b/>
        <i/>
        <sz val="8"/>
        <color rgb="FFFF0000"/>
        <rFont val="Calibri"/>
        <family val="2"/>
        <scheme val="minor"/>
      </rPr>
      <t>(List timeline for completion on pending PPAP Elements)</t>
    </r>
  </si>
  <si>
    <r>
      <t xml:space="preserve">Name </t>
    </r>
    <r>
      <rPr>
        <i/>
        <sz val="8"/>
        <color rgb="FFFF0000"/>
        <rFont val="Calibri"/>
        <family val="2"/>
        <scheme val="minor"/>
      </rPr>
      <t>(clearly print and sign)</t>
    </r>
  </si>
  <si>
    <r>
      <t xml:space="preserve">16. Approval </t>
    </r>
    <r>
      <rPr>
        <b/>
        <i/>
        <sz val="8"/>
        <color rgb="FFFF0000"/>
        <rFont val="Calibri"/>
        <family val="2"/>
        <scheme val="minor"/>
      </rPr>
      <t>(Customer Use Only)</t>
    </r>
  </si>
  <si>
    <t>Check Approval type.  If "Interim Approval", specify PPAP Approval Expiration Date in this comments box.</t>
  </si>
  <si>
    <r>
      <t xml:space="preserve">10. Supplier Number   </t>
    </r>
    <r>
      <rPr>
        <i/>
        <sz val="8"/>
        <color rgb="FFFF0000"/>
        <rFont val="Calibri"/>
        <family val="2"/>
        <scheme val="minor"/>
      </rPr>
      <t xml:space="preserve"> (BAE Supplier Number)</t>
    </r>
  </si>
  <si>
    <r>
      <t xml:space="preserve">9. Organization Name:                                                                                                  </t>
    </r>
    <r>
      <rPr>
        <i/>
        <sz val="8"/>
        <color rgb="FFFF0000"/>
        <rFont val="Calibri"/>
        <family val="2"/>
        <scheme val="minor"/>
      </rPr>
      <t>(Supplier Company Name )</t>
    </r>
  </si>
  <si>
    <t>PPAP 8 - Packaging Labeling Form (rev 052120)</t>
  </si>
  <si>
    <t>Packaging Contact</t>
  </si>
  <si>
    <t>Supplier Responsibilities Completed?</t>
  </si>
  <si>
    <t>Packaging Design</t>
  </si>
  <si>
    <t>Phone Number</t>
  </si>
  <si>
    <t>Part Description</t>
  </si>
  <si>
    <t>Packaging that prevents shipping and material handling defects</t>
  </si>
  <si>
    <t>Supplier Number</t>
  </si>
  <si>
    <t>Part Rev</t>
  </si>
  <si>
    <t>Drawing Rev</t>
  </si>
  <si>
    <t>Electronic storage of submitted  Packaging Data Form</t>
  </si>
  <si>
    <t>E-Mail Address</t>
  </si>
  <si>
    <t>HAZMAT?</t>
  </si>
  <si>
    <t>DIGITAL IMAGES</t>
  </si>
  <si>
    <t>In Packaging Position</t>
  </si>
  <si>
    <t>Container</t>
  </si>
  <si>
    <t>With Label Shown</t>
  </si>
  <si>
    <t>PACKAGE DATA</t>
  </si>
  <si>
    <t>Component</t>
  </si>
  <si>
    <t>L (in)</t>
  </si>
  <si>
    <t>W (in)</t>
  </si>
  <si>
    <t>H (in)</t>
  </si>
  <si>
    <t>Wt (lbs)</t>
  </si>
  <si>
    <t>Quantities</t>
  </si>
  <si>
    <t>Part Size (approx.)</t>
  </si>
  <si>
    <t>Qty Parts per Container</t>
  </si>
  <si>
    <t>Container Only</t>
  </si>
  <si>
    <t>Dunnage (Tare)</t>
  </si>
  <si>
    <t>Container(s) per Layer on Pallet</t>
  </si>
  <si>
    <t>Pallet Only</t>
  </si>
  <si>
    <t>Container (Tare)</t>
  </si>
  <si>
    <t>Layer per Pallet</t>
  </si>
  <si>
    <t>Unit Load As Shipped</t>
  </si>
  <si>
    <t>Pallet (Tare)</t>
  </si>
  <si>
    <t>Container(s) per Pallet</t>
  </si>
  <si>
    <t>Container Gross (Inc Parts)</t>
  </si>
  <si>
    <t>Stacking Rule</t>
  </si>
  <si>
    <t>Unit Load Gross (Inc Parts)</t>
  </si>
  <si>
    <t>Dunnage</t>
  </si>
  <si>
    <t>In Container Position</t>
  </si>
  <si>
    <t>Unit Load</t>
  </si>
  <si>
    <t>As Shipped With Label Shown</t>
  </si>
  <si>
    <t>PACKAGING MATERIALS</t>
  </si>
  <si>
    <t>Manufacturer</t>
  </si>
  <si>
    <t>Material</t>
  </si>
  <si>
    <t>Lead Time</t>
  </si>
  <si>
    <t>RET/EXP</t>
  </si>
  <si>
    <t>COMMENTS</t>
  </si>
  <si>
    <t>Approvals</t>
  </si>
  <si>
    <t>Supplier</t>
  </si>
  <si>
    <t>BAE Systems Operations</t>
  </si>
  <si>
    <t>BAE Systems Engineering</t>
  </si>
  <si>
    <t>BAE Systems Quality</t>
  </si>
  <si>
    <t xml:space="preserve">9. Organization Name:                                                                                                  </t>
  </si>
  <si>
    <r>
      <t xml:space="preserve">11. Address (Street, City, State, Country, Postal Code):                                                                                                                                          </t>
    </r>
    <r>
      <rPr>
        <i/>
        <sz val="8"/>
        <color rgb="FFFF0000"/>
        <rFont val="Calibri"/>
        <family val="2"/>
        <scheme val="minor"/>
      </rPr>
      <t xml:space="preserve"> </t>
    </r>
  </si>
  <si>
    <t xml:space="preserve">10. Supplier Number   </t>
  </si>
  <si>
    <t xml:space="preserve">12. Submission   </t>
  </si>
  <si>
    <t xml:space="preserve">13a. PPAP Elements Provided </t>
  </si>
  <si>
    <r>
      <t>13b. Customer PPAP Element Acceptance</t>
    </r>
    <r>
      <rPr>
        <b/>
        <i/>
        <sz val="10"/>
        <color rgb="FFFF0000"/>
        <rFont val="Calibri"/>
        <family val="2"/>
        <scheme val="minor"/>
      </rPr>
      <t xml:space="preserve"> </t>
    </r>
  </si>
  <si>
    <t xml:space="preserve">14. Action Plan </t>
  </si>
  <si>
    <t xml:space="preserve">Name </t>
  </si>
  <si>
    <t xml:space="preserve">16. Approval </t>
  </si>
  <si>
    <t>Move / Transport</t>
  </si>
  <si>
    <t>Lift / Get / Store</t>
  </si>
  <si>
    <t>Inspect / Verify</t>
  </si>
  <si>
    <t>Rework</t>
  </si>
  <si>
    <t>Scrap / Contain</t>
  </si>
  <si>
    <t>Packaging Interaction</t>
  </si>
  <si>
    <t>Changeover</t>
  </si>
  <si>
    <t>Process Function</t>
  </si>
  <si>
    <t>Op-
Seq</t>
  </si>
  <si>
    <t>Process
Characteristics
Sources of
Variation
(Inputs)</t>
  </si>
  <si>
    <t>Special
Process
Characteristic</t>
  </si>
  <si>
    <t>Administration (A) 
Traceability (T)</t>
  </si>
  <si>
    <t>Fabrication / Transformation</t>
  </si>
  <si>
    <t>HDW / DWG Rev:</t>
  </si>
  <si>
    <t>Part #:</t>
  </si>
  <si>
    <t>BAE  PART SPECIFIC PROCESS FLOW DIAGRAM (PFD)</t>
  </si>
  <si>
    <t>PFD Revision:</t>
  </si>
  <si>
    <t>Rev Date:</t>
  </si>
  <si>
    <t>Operation Type</t>
  </si>
  <si>
    <r>
      <rPr>
        <b/>
        <sz val="10"/>
        <rFont val="Arial"/>
        <family val="2"/>
      </rPr>
      <t>Inspection Key</t>
    </r>
    <r>
      <rPr>
        <sz val="10"/>
        <rFont val="Arial"/>
        <family val="2"/>
      </rPr>
      <t xml:space="preserve">
A = AUTOMATIC
M = MANUAL 
V = VISUAL
Q = QUALITY AUDIT
</t>
    </r>
  </si>
  <si>
    <r>
      <rPr>
        <b/>
        <sz val="10"/>
        <rFont val="Arial"/>
        <family val="2"/>
      </rPr>
      <t>Changeover Key</t>
    </r>
    <r>
      <rPr>
        <sz val="10"/>
        <rFont val="Arial"/>
        <family val="2"/>
      </rPr>
      <t xml:space="preserve">
P = PRODUCT
T = TOOLING
S = SOFTWARE
D = DUNNAGE
L = LABEL
</t>
    </r>
  </si>
  <si>
    <t>Operation Description
(Process Function)
(Do This - To This - With
This)
(Purpose of Operation)</t>
  </si>
  <si>
    <t>Product
Characteristics
(Outputs)</t>
  </si>
  <si>
    <t>Special Product
Characteristic</t>
  </si>
  <si>
    <t>Receiving</t>
  </si>
  <si>
    <t>Incoming Inspection</t>
  </si>
  <si>
    <t>Place parts in ESD bag</t>
  </si>
  <si>
    <t>Place parts &amp; paperwork in bin on Incoming Inspection Rack (FIFO)</t>
  </si>
  <si>
    <t>barcode reader</t>
  </si>
  <si>
    <t>Open Box &amp; Scan paperwork barcode</t>
  </si>
  <si>
    <t>Printed Receiver</t>
  </si>
  <si>
    <t>A / T</t>
  </si>
  <si>
    <t>X</t>
  </si>
  <si>
    <t>ESD bag</t>
  </si>
  <si>
    <t>Get ESD bag</t>
  </si>
  <si>
    <t>Correct ESD bag</t>
  </si>
  <si>
    <t>No Damage</t>
  </si>
  <si>
    <t>Jobs in order (FIFO)</t>
  </si>
  <si>
    <t>1. box cutter
2. barcode reader</t>
  </si>
  <si>
    <t>1. Parts
2. Paperwork
3. Bin</t>
  </si>
  <si>
    <t>T</t>
  </si>
  <si>
    <t>Traceability</t>
  </si>
  <si>
    <t xml:space="preserve">Process Function Priority </t>
  </si>
  <si>
    <t>example text listed below</t>
  </si>
  <si>
    <t>Org. Creation Date:</t>
  </si>
  <si>
    <t>Prepared by:</t>
  </si>
  <si>
    <t>Function(s)</t>
  </si>
  <si>
    <t>Requirement(s)</t>
  </si>
  <si>
    <t>Current Process Controls - Prevention (P)</t>
  </si>
  <si>
    <t>Current Process Controls - Detection (D)</t>
  </si>
  <si>
    <t>Action Plan</t>
  </si>
  <si>
    <t>Risk Assessment</t>
  </si>
  <si>
    <t>DFMEA Technical Risk Analysis</t>
  </si>
  <si>
    <t>Current Design Controls - Prevention (P)</t>
  </si>
  <si>
    <t>Current Design Controls - Detection (D)</t>
  </si>
  <si>
    <t>Wiper System Installation</t>
  </si>
  <si>
    <t>Bar Code reader
Bin Placard</t>
  </si>
  <si>
    <t>Placement of isolators</t>
  </si>
  <si>
    <t>Torque tool setting</t>
  </si>
  <si>
    <t>30.15 Bar Code reader</t>
  </si>
  <si>
    <t>Locating feature in tray
design
Battery torque tool</t>
  </si>
  <si>
    <t>1) Operation layout to
enable connector
orientation
2) Torque tool setup
2) Torque tool
calibration</t>
  </si>
  <si>
    <t>Wiper Arm Subassembly</t>
  </si>
  <si>
    <t>Route Wire Harness</t>
  </si>
  <si>
    <t>1: KCC
Degree of connector
rotation
2: KCC
Tool RPM</t>
  </si>
  <si>
    <t>20.1, 20.2, 20.3, etc</t>
  </si>
  <si>
    <t>30.1, 30.2, 30.3, etc</t>
  </si>
  <si>
    <t>40.1, 40.2, 40.3, etc</t>
  </si>
  <si>
    <t>Get and manually install isolators</t>
  </si>
  <si>
    <t>Orient and secure w iper linkage to
body structure w ith battery torque
tool</t>
  </si>
  <si>
    <t>Get wiper linkage</t>
  </si>
  <si>
    <t>Get wiper motor</t>
  </si>
  <si>
    <t>Orient and secure wiper motor to
body and w iper linkage w ith battery
torque tool</t>
  </si>
  <si>
    <t>Orient and secure wIper motor
ground w ire to vehicle with battery
torque tool</t>
  </si>
  <si>
    <t>1) Correct w iper linkage
2) No damage</t>
  </si>
  <si>
    <t>Alignment of isolators to windshield molding</t>
  </si>
  <si>
    <t>1) Error proof design to prevent connector rotation
2) Torque</t>
  </si>
  <si>
    <t>Dimensional placement of
isolators w ith respect to
w iper linkage</t>
  </si>
  <si>
    <t>Clearance to w indshield</t>
  </si>
  <si>
    <t>1: CC
Connector orientation
2: CC
Ground w ire fastener
torque spec</t>
  </si>
  <si>
    <t>1) Alignment of Linkage to windshield molding
2) Torque within design
specification</t>
  </si>
  <si>
    <t>1) Correct wiper motor
2) No damage</t>
  </si>
  <si>
    <t>Secured with correct
torque</t>
  </si>
  <si>
    <t>1) Correct alignment of motor to vehicle
2) Torque within design specification</t>
  </si>
  <si>
    <t>Speed control, rotation
control, torque control</t>
  </si>
  <si>
    <t>Traceability will be needed</t>
  </si>
  <si>
    <t>Technical Risk Analysis</t>
  </si>
  <si>
    <t>PROCESS FAILURE MODE EFFECTS ANALYSIS
(PFMEA)</t>
  </si>
  <si>
    <t>Item (Op-Seq)</t>
  </si>
  <si>
    <t>Potential Effects of Failure</t>
  </si>
  <si>
    <t>Potential Cause(s) of Failure</t>
  </si>
  <si>
    <t>Product Special Characteristic(s)</t>
  </si>
  <si>
    <t>Process Special Characteristic(s)</t>
  </si>
  <si>
    <t>NEW SEV</t>
  </si>
  <si>
    <t>NEW OCC</t>
  </si>
  <si>
    <t>NEW DET</t>
  </si>
  <si>
    <t>Description:</t>
  </si>
  <si>
    <t>Revised By:</t>
  </si>
  <si>
    <t>Inputs</t>
  </si>
  <si>
    <t>Process Step/op #</t>
  </si>
  <si>
    <t>Outputs</t>
  </si>
  <si>
    <t>Receiving/10</t>
  </si>
  <si>
    <t>Material arrives, Correct Quantity, Barcode Scanner</t>
  </si>
  <si>
    <t>Parts logged, Sent to Inspection</t>
  </si>
  <si>
    <t>Material Pack Slip, Material CofC and Test Reports, Incoming Inspection SOP #1234, Measuring tools</t>
  </si>
  <si>
    <t>Correct Material, Meets Material Specification, Correct Length, Correct Thickness, Purchased from Authorized Source, Material Sent to Stock</t>
  </si>
  <si>
    <t>Correct Bar Stock pulled from Stock, Saw Work Instructions #1235, Correct Saw Blade, PPE</t>
  </si>
  <si>
    <t>Cut Bar Stock/30</t>
  </si>
  <si>
    <t>Cut to correct length and correct width, No burrs or sharp edges</t>
  </si>
  <si>
    <t>Correctly Cut Bar Stock, Drill Work Instructions #1236, Correct Drill Bit, PPE</t>
  </si>
  <si>
    <t>Drill Holes/40</t>
  </si>
  <si>
    <t>Correct size holes, No burrs or sharp edges</t>
  </si>
  <si>
    <t>Final Part, Final Inspection SOP #1237, Calipers, GO-NOGO Gage, Material CofC</t>
  </si>
  <si>
    <t>Final Inspection/50</t>
  </si>
  <si>
    <t>Verified length, width, thickness and hole size, Verified material CofC, No burrs or sharp edges, QA CofC Created and Signed</t>
  </si>
  <si>
    <t>Verified part, QA CofC, Box, Bubble Wrap, Tape, Packaging Work Instructions #1238</t>
  </si>
  <si>
    <t>Shipping/60</t>
  </si>
  <si>
    <t>Pack Slip, Correctly packaged parts, Shipping label</t>
  </si>
  <si>
    <t>Legend</t>
  </si>
  <si>
    <t>M</t>
  </si>
  <si>
    <t>Mandatory</t>
  </si>
  <si>
    <t>Mandatory, if blank or not applicable, explicitly specify it as NONE</t>
  </si>
  <si>
    <t>O</t>
  </si>
  <si>
    <t>Optional, could be blank</t>
  </si>
  <si>
    <t>A</t>
  </si>
  <si>
    <t>Could be autogenerated</t>
  </si>
  <si>
    <t>Design Failure Modes and Effect Analysis (DFMEA)</t>
  </si>
  <si>
    <t>____________________________________</t>
  </si>
  <si>
    <t>Subject:</t>
  </si>
  <si>
    <t>_____________________________________</t>
  </si>
  <si>
    <t>DFMEA ID Number:</t>
  </si>
  <si>
    <t>System/ Subsystem/ Component:</t>
  </si>
  <si>
    <t>DFMEA Start Date:</t>
  </si>
  <si>
    <t>Design Responsibility (Owner):</t>
  </si>
  <si>
    <t>Program/ Project/ Version/ Model:</t>
  </si>
  <si>
    <t>DFMEA Revision Date:</t>
  </si>
  <si>
    <t>Confidentiality Level:</t>
  </si>
  <si>
    <t>Engineering Location:</t>
  </si>
  <si>
    <t>Cross-Functional (Core) Team</t>
  </si>
  <si>
    <t>Supplier Name and POC:</t>
  </si>
  <si>
    <t>Target Completion (Key) Date:</t>
  </si>
  <si>
    <t>Prepared By:</t>
  </si>
  <si>
    <t>BAE Systems POC:</t>
  </si>
  <si>
    <t>Original Completion Date:</t>
  </si>
  <si>
    <t>Page:</t>
  </si>
  <si>
    <t>of__________</t>
  </si>
  <si>
    <t>Identifiers</t>
  </si>
  <si>
    <t>Continuous Improvement</t>
  </si>
  <si>
    <t>Action Results</t>
  </si>
  <si>
    <t>Unique ID</t>
  </si>
  <si>
    <t>Mode Record Number</t>
  </si>
  <si>
    <t xml:space="preserve">History / Change Authorization (as applicable) </t>
  </si>
  <si>
    <t>Potential Failure Mode(s)</t>
  </si>
  <si>
    <t>SEV (S)</t>
  </si>
  <si>
    <t>OCC (O)</t>
  </si>
  <si>
    <t>DET (D)</t>
  </si>
  <si>
    <t>Risk Prioritization</t>
  </si>
  <si>
    <t>Potential Key Characteristic(s)</t>
  </si>
  <si>
    <t>Responsibility</t>
  </si>
  <si>
    <t>Target Completion Date</t>
  </si>
  <si>
    <t>Action(s) Taken</t>
  </si>
  <si>
    <t>Effective Date</t>
  </si>
  <si>
    <t>New (S)</t>
  </si>
  <si>
    <t>New (O)</t>
  </si>
  <si>
    <t>New (D)</t>
  </si>
  <si>
    <t>New RPN</t>
  </si>
  <si>
    <t>New Risk Prioritization</t>
  </si>
  <si>
    <t>Remarks</t>
  </si>
  <si>
    <t>Effect</t>
  </si>
  <si>
    <t>Severity Criteria</t>
  </si>
  <si>
    <t>Corporate or Product Line Examples</t>
  </si>
  <si>
    <t>Very High</t>
  </si>
  <si>
    <t>Affects safe operation of the vehicle and/or other vehicles (system or products), the health of driver or passenger(s) or road users or pedestrians (users or operators)</t>
  </si>
  <si>
    <t>Blank until filled in by user</t>
  </si>
  <si>
    <t>Noncompliance with regulations</t>
  </si>
  <si>
    <t>High</t>
  </si>
  <si>
    <r>
      <rPr>
        <b/>
        <sz val="10"/>
        <rFont val="Arial"/>
        <family val="2"/>
      </rPr>
      <t>Loss of primary</t>
    </r>
    <r>
      <rPr>
        <sz val="10"/>
        <rFont val="Arial"/>
        <family val="2"/>
      </rPr>
      <t xml:space="preserve"> vehicle function necessary for normal driving during expected service life</t>
    </r>
  </si>
  <si>
    <r>
      <rPr>
        <b/>
        <sz val="10"/>
        <rFont val="Arial"/>
        <family val="2"/>
      </rPr>
      <t>Degradation of primary</t>
    </r>
    <r>
      <rPr>
        <sz val="10"/>
        <rFont val="Arial"/>
        <family val="2"/>
      </rPr>
      <t xml:space="preserve"> vehicle function necessary for normal driving during expected service life</t>
    </r>
  </si>
  <si>
    <t>Moderate</t>
  </si>
  <si>
    <r>
      <rPr>
        <b/>
        <sz val="10"/>
        <rFont val="Arial"/>
        <family val="2"/>
      </rPr>
      <t xml:space="preserve">Loss of secondary </t>
    </r>
    <r>
      <rPr>
        <sz val="10"/>
        <rFont val="Arial"/>
        <family val="2"/>
      </rPr>
      <t>vehicle function</t>
    </r>
  </si>
  <si>
    <r>
      <rPr>
        <b/>
        <sz val="10"/>
        <rFont val="Arial"/>
        <family val="2"/>
      </rPr>
      <t xml:space="preserve">Degradation of secondary </t>
    </r>
    <r>
      <rPr>
        <sz val="10"/>
        <rFont val="Arial"/>
        <family val="2"/>
      </rPr>
      <t>vehicle function</t>
    </r>
  </si>
  <si>
    <r>
      <rPr>
        <b/>
        <sz val="10"/>
        <rFont val="Arial"/>
        <family val="2"/>
      </rPr>
      <t xml:space="preserve">Very objectionable </t>
    </r>
    <r>
      <rPr>
        <sz val="10"/>
        <rFont val="Arial"/>
        <family val="2"/>
      </rPr>
      <t xml:space="preserve">appearance, sound, vibration, harshness, or haptics. </t>
    </r>
  </si>
  <si>
    <t>Low</t>
  </si>
  <si>
    <r>
      <t>Moderately objectionable</t>
    </r>
    <r>
      <rPr>
        <b/>
        <sz val="10"/>
        <rFont val="Arial"/>
        <family val="2"/>
      </rPr>
      <t xml:space="preserve"> </t>
    </r>
    <r>
      <rPr>
        <sz val="10"/>
        <rFont val="Arial"/>
        <family val="2"/>
      </rPr>
      <t xml:space="preserve">appearance, sound, vibration, harshness, or haptics. </t>
    </r>
  </si>
  <si>
    <r>
      <t>Slightly objectionable</t>
    </r>
    <r>
      <rPr>
        <b/>
        <sz val="10"/>
        <rFont val="Arial"/>
        <family val="2"/>
      </rPr>
      <t xml:space="preserve"> </t>
    </r>
    <r>
      <rPr>
        <sz val="10"/>
        <rFont val="Arial"/>
        <family val="2"/>
      </rPr>
      <t xml:space="preserve">appearance, sound, vibration, harshness, or haptics. </t>
    </r>
  </si>
  <si>
    <t>Very Low</t>
  </si>
  <si>
    <t>No discernible effect</t>
  </si>
  <si>
    <r>
      <rPr>
        <b/>
        <sz val="10"/>
        <rFont val="Arial"/>
        <family val="2"/>
      </rPr>
      <t xml:space="preserve">Note: </t>
    </r>
    <r>
      <rPr>
        <sz val="10"/>
        <rFont val="Arial"/>
        <family val="2"/>
      </rPr>
      <t xml:space="preserve">"Vehicle" can be replaced with a generic term "product/system". Driver can be replaced with Operator. </t>
    </r>
  </si>
  <si>
    <t>OCCURRENCE EVALUATION CRITERIA</t>
  </si>
  <si>
    <t>Prediction of Failure Cause Occurring</t>
  </si>
  <si>
    <t>Occurrence Criteria - DFMEA</t>
  </si>
  <si>
    <t>Extremely High</t>
  </si>
  <si>
    <r>
      <t xml:space="preserve">First application of </t>
    </r>
    <r>
      <rPr>
        <b/>
        <sz val="10"/>
        <rFont val="Arial"/>
        <family val="2"/>
      </rPr>
      <t>new technology anywhere without operating experience</t>
    </r>
    <r>
      <rPr>
        <sz val="10"/>
        <rFont val="Arial"/>
        <family val="2"/>
      </rPr>
      <t xml:space="preserve"> and/or </t>
    </r>
    <r>
      <rPr>
        <b/>
        <sz val="10"/>
        <rFont val="Arial"/>
        <family val="2"/>
      </rPr>
      <t>under uncontrolled operating conditions</t>
    </r>
    <r>
      <rPr>
        <sz val="10"/>
        <rFont val="Arial"/>
        <family val="2"/>
      </rPr>
      <t xml:space="preserve">. No product verification and/or validation experience. Re-use of design which is </t>
    </r>
    <r>
      <rPr>
        <b/>
        <sz val="10"/>
        <rFont val="Arial"/>
        <family val="2"/>
      </rPr>
      <t>expected to fail</t>
    </r>
    <r>
      <rPr>
        <sz val="10"/>
        <rFont val="Arial"/>
        <family val="2"/>
      </rPr>
      <t xml:space="preserve"> during intended service life. </t>
    </r>
    <r>
      <rPr>
        <b/>
        <sz val="10"/>
        <rFont val="Arial"/>
        <family val="2"/>
      </rPr>
      <t>Standards do not exist,</t>
    </r>
    <r>
      <rPr>
        <sz val="10"/>
        <rFont val="Arial"/>
        <family val="2"/>
      </rPr>
      <t xml:space="preserve"> and best practices have not yet been determined. Prevention controls </t>
    </r>
    <r>
      <rPr>
        <b/>
        <sz val="10"/>
        <rFont val="Arial"/>
        <family val="2"/>
      </rPr>
      <t>not able to predict field performance</t>
    </r>
    <r>
      <rPr>
        <sz val="10"/>
        <rFont val="Arial"/>
        <family val="2"/>
      </rPr>
      <t xml:space="preserve"> or do not exist.</t>
    </r>
  </si>
  <si>
    <r>
      <t>First use of design with technical innovations or materials</t>
    </r>
    <r>
      <rPr>
        <b/>
        <sz val="10"/>
        <rFont val="Arial"/>
        <family val="2"/>
      </rPr>
      <t xml:space="preserve"> within the company</t>
    </r>
    <r>
      <rPr>
        <sz val="10"/>
        <rFont val="Arial"/>
        <family val="2"/>
      </rPr>
      <t xml:space="preserve">. New application or change in duty cycle/operating conditions. No product verification and/or validation experience. Re-use of design which is expected to fail during intended service life. Prevention controls not targeted to identify performance to specific requirements. </t>
    </r>
  </si>
  <si>
    <r>
      <rPr>
        <b/>
        <sz val="10"/>
        <rFont val="Arial"/>
        <family val="2"/>
      </rPr>
      <t>First use of design with technical innovations or materials on a new application.</t>
    </r>
    <r>
      <rPr>
        <sz val="10"/>
        <rFont val="Arial"/>
        <family val="2"/>
      </rPr>
      <t xml:space="preserve"> New application or change in duty cycle/operating conditions. No product verification and/or validation experience. Re-use of design which is expected to fail during intended service life. Few existing standards and best practices, not directly applicable for this design. </t>
    </r>
    <r>
      <rPr>
        <b/>
        <sz val="10"/>
        <rFont val="Arial"/>
        <family val="2"/>
      </rPr>
      <t>Prevention controls not a reliable indicator of field performance.</t>
    </r>
  </si>
  <si>
    <r>
      <rPr>
        <b/>
        <sz val="10"/>
        <rFont val="Arial"/>
        <family val="2"/>
      </rPr>
      <t>New design based on similar technology and materials.</t>
    </r>
    <r>
      <rPr>
        <sz val="10"/>
        <rFont val="Arial"/>
        <family val="2"/>
      </rPr>
      <t xml:space="preserve"> New application or change in duty cycle/operating conditions. No product verification and/or validation experience. Re-use of design which is expected to fail during intended service life. Standards, best practices, and design rules apply to the baseline design, but not the innovations. </t>
    </r>
    <r>
      <rPr>
        <b/>
        <sz val="10"/>
        <rFont val="Arial"/>
        <family val="2"/>
      </rPr>
      <t>Prevention controls provide limited indication of performa</t>
    </r>
    <r>
      <rPr>
        <sz val="10"/>
        <rFont val="Arial"/>
        <family val="2"/>
      </rPr>
      <t>nce.</t>
    </r>
  </si>
  <si>
    <t>Similar to previous designs, using existing technology and materials. Similar application, with changes in duty cycle or operating conditions. Previous testing or field experience. Standards and design rules exist but are insufficient to ensure that the failure cause will not occur. Prevention controls provide some ability to prevent a failure cause.</t>
  </si>
  <si>
    <t xml:space="preserve">Detail changes to previous design, using proven technology and materials. Similar application, duty cycle or operating conditions. Previous testing or field experience, or new design with some test experience related to the failure. Design addresses lessons learned from previous designs. Best practices re-evaluated for this design but have not yet been proven. Prevention controls capable of finding deficiencies in the product related to the failure cause and provide some indication of performance. </t>
  </si>
  <si>
    <t xml:space="preserve">Almost identical design with short-term field exposure. Similar application, with minor change in duty cycle or operating conditions. Previous testing or field experience. Predecessor design and changes for new design conform to best practices, standards, and specifications. Prevention controls capable of finding deficiencies in the product related to the failure cause and indicate likely design conformance.   </t>
  </si>
  <si>
    <t xml:space="preserve">Detail changes to known design (same application, with minor change in duty cycle or operating conditions) and testing or field experience under comparable operating conditions, or new design with successfully completed test procedure. Design expected to conform to standards and best practices, considering lessons learned from previous designs. Prevention controls capable of finding deficiencies in
the product related to the failure cause and predict conformance of production design.   </t>
  </si>
  <si>
    <t xml:space="preserve">Almost identical mature design with long term field exposure. Same application, with comparable duty cycle and operating conditions. Testing or field experience under comparable operating conditions. Design expected to conform to standards and best practices, considering lessons learned from previous designs, with significant margin of confidence. Prevention controls capable of finding deficiencies in the product related to the failure cause and indicate confidence in design conformance.  </t>
  </si>
  <si>
    <t>Extremely Low</t>
  </si>
  <si>
    <t xml:space="preserve">Failure eliminated through preventive controls and failure cause is not possible by design. </t>
  </si>
  <si>
    <r>
      <rPr>
        <b/>
        <sz val="10"/>
        <rFont val="Arial"/>
        <family val="2"/>
      </rPr>
      <t>Product Experience:</t>
    </r>
    <r>
      <rPr>
        <sz val="10"/>
        <rFont val="Arial"/>
        <family val="2"/>
      </rPr>
      <t xml:space="preserve"> History of product usage within the company (novelty of design, application, or use cause). Results of already completed detection controls provide experience with the design. </t>
    </r>
  </si>
  <si>
    <r>
      <rPr>
        <b/>
        <sz val="10"/>
        <rFont val="Arial"/>
        <family val="2"/>
      </rPr>
      <t>Prevention Controls:</t>
    </r>
    <r>
      <rPr>
        <sz val="10"/>
        <rFont val="Arial"/>
        <family val="2"/>
      </rPr>
      <t xml:space="preserve"> Use of best practices for product design, design rules, company standards, lessons learned, industry standards, material specifications, government regulations, and effectiveness of prevention-oriented analytical tools including computer aided engineering, math modeling, simulation studies, tolerance stacks, and design safety margins</t>
    </r>
  </si>
  <si>
    <r>
      <rPr>
        <b/>
        <sz val="10"/>
        <rFont val="Arial"/>
        <family val="2"/>
      </rPr>
      <t>Note:</t>
    </r>
    <r>
      <rPr>
        <sz val="10"/>
        <rFont val="Arial"/>
        <family val="2"/>
      </rPr>
      <t xml:space="preserve"> The occurrence rating (O = 10, 9, 8, or 7 for example) can drop based on product validation activities.</t>
    </r>
  </si>
  <si>
    <t>DETECTION EVALUATION CRITERIA</t>
  </si>
  <si>
    <t>D</t>
  </si>
  <si>
    <t>Ability to Detect</t>
  </si>
  <si>
    <t>Detection Method Maturity</t>
  </si>
  <si>
    <t>Opportunity for Detection</t>
  </si>
  <si>
    <t>Test procedure yet to be developed</t>
  </si>
  <si>
    <t>Test method not defined</t>
  </si>
  <si>
    <t>Test method not designed specifically to detect failure mode or cause</t>
  </si>
  <si>
    <t>Pass-Fail, Test-to-Fail, Degradation Testing</t>
  </si>
  <si>
    <t>New test method; not proven; planned timing is later in the product development cycle.</t>
  </si>
  <si>
    <t>New test method; not proven; planned timing is sufficient to modify production tools before release for production.</t>
  </si>
  <si>
    <t>Proven test method for verification of functionality or validation of performance, quality, reliability and durability; planned timing is latest in the product development cycle such that test failure may result in production delays for re-design and/or re-tooling.</t>
  </si>
  <si>
    <t>Pass-fail testing</t>
  </si>
  <si>
    <t>Test-to-Fail, Degradation Testing</t>
  </si>
  <si>
    <t>Proven test method for verification of functionality or validation of performance, quality, reliability and durability; planned timing is sufficient to modify  production tools before release for production.</t>
  </si>
  <si>
    <t>Pass-Fail Testing</t>
  </si>
  <si>
    <t>Test-to-Failure</t>
  </si>
  <si>
    <t>Degradation Testing</t>
  </si>
  <si>
    <r>
      <t xml:space="preserve">Prior testing confirmed that failure mode or cause cannot occur, or detection methods proven to </t>
    </r>
    <r>
      <rPr>
        <b/>
        <sz val="10"/>
        <rFont val="Arial"/>
        <family val="2"/>
      </rPr>
      <t>always</t>
    </r>
    <r>
      <rPr>
        <sz val="10"/>
        <rFont val="Arial"/>
        <family val="2"/>
      </rPr>
      <t xml:space="preserve"> detect the failure mode or failure cause</t>
    </r>
  </si>
  <si>
    <t>ACTION PRIORITY (AP)</t>
  </si>
  <si>
    <r>
      <t>This Action Priority table is used to prioritize actions for risk reduction when DFMEA is performed as per AIAG-VDA Handbook Methodology. The Action Priority is based on combinations of Severity (</t>
    </r>
    <r>
      <rPr>
        <b/>
        <sz val="11"/>
        <color theme="1"/>
        <rFont val="Calibri"/>
        <family val="2"/>
        <scheme val="minor"/>
      </rPr>
      <t>S</t>
    </r>
    <r>
      <rPr>
        <sz val="11"/>
        <color theme="1"/>
        <rFont val="Calibri"/>
        <family val="2"/>
        <scheme val="minor"/>
      </rPr>
      <t>), Occurrence (</t>
    </r>
    <r>
      <rPr>
        <b/>
        <sz val="11"/>
        <color theme="1"/>
        <rFont val="Calibri"/>
        <family val="2"/>
        <scheme val="minor"/>
      </rPr>
      <t>O</t>
    </r>
    <r>
      <rPr>
        <sz val="11"/>
        <color theme="1"/>
        <rFont val="Calibri"/>
        <family val="2"/>
        <scheme val="minor"/>
      </rPr>
      <t>), and Detection (</t>
    </r>
    <r>
      <rPr>
        <b/>
        <sz val="11"/>
        <color theme="1"/>
        <rFont val="Calibri"/>
        <family val="2"/>
        <scheme val="minor"/>
      </rPr>
      <t>D</t>
    </r>
    <r>
      <rPr>
        <sz val="11"/>
        <color theme="1"/>
        <rFont val="Calibri"/>
        <family val="2"/>
        <scheme val="minor"/>
      </rPr>
      <t xml:space="preserve">) rating. </t>
    </r>
  </si>
  <si>
    <t>9-10</t>
  </si>
  <si>
    <t>8-10</t>
  </si>
  <si>
    <t>7-10</t>
  </si>
  <si>
    <t>H</t>
  </si>
  <si>
    <t>5-6</t>
  </si>
  <si>
    <t>1</t>
  </si>
  <si>
    <t>Medium</t>
  </si>
  <si>
    <t>6-7</t>
  </si>
  <si>
    <t xml:space="preserve">L </t>
  </si>
  <si>
    <t>NA</t>
  </si>
  <si>
    <t>Not Applicable (Very Low)</t>
  </si>
  <si>
    <t>4-5</t>
  </si>
  <si>
    <t>BAE Systems Risk Prioritization Method</t>
  </si>
  <si>
    <t>Determine AP as per the table (on the left)</t>
  </si>
  <si>
    <t>2-3</t>
  </si>
  <si>
    <t>Determine RPN: S * O * D</t>
  </si>
  <si>
    <r>
      <t xml:space="preserve">For Failure modes with S </t>
    </r>
    <r>
      <rPr>
        <sz val="11"/>
        <color theme="1"/>
        <rFont val="Symbol"/>
        <family val="1"/>
        <charset val="2"/>
      </rPr>
      <t>³</t>
    </r>
    <r>
      <rPr>
        <sz val="11"/>
        <color theme="1"/>
        <rFont val="Calibri"/>
        <family val="2"/>
        <scheme val="minor"/>
      </rPr>
      <t xml:space="preserve"> 4 and RPN </t>
    </r>
    <r>
      <rPr>
        <sz val="11"/>
        <color theme="1"/>
        <rFont val="Sylfaen"/>
        <family val="1"/>
      </rPr>
      <t xml:space="preserve"> </t>
    </r>
    <r>
      <rPr>
        <sz val="11"/>
        <color theme="1"/>
        <rFont val="Symbol"/>
        <family val="1"/>
        <charset val="2"/>
      </rPr>
      <t xml:space="preserve"> ³</t>
    </r>
    <r>
      <rPr>
        <sz val="11"/>
        <color theme="1"/>
        <rFont val="Calibri"/>
        <family val="2"/>
        <scheme val="minor"/>
      </rPr>
      <t xml:space="preserve"> 201 , update the action priorty as High (H)</t>
    </r>
  </si>
  <si>
    <t>L</t>
  </si>
  <si>
    <t>7-8</t>
  </si>
  <si>
    <t>4-6</t>
  </si>
  <si>
    <t>*Any</t>
  </si>
  <si>
    <t>NA/L</t>
  </si>
  <si>
    <t>SEVERITY EVALUATION CRITERIA</t>
  </si>
  <si>
    <t>Enter a cross reference number from the FAI form 3 balloon drawing. All FAI form 3 items should be accounted for on the Control Plan.</t>
  </si>
  <si>
    <r>
      <t>GRR</t>
    </r>
    <r>
      <rPr>
        <sz val="8"/>
        <rFont val="Arial"/>
        <family val="2"/>
      </rPr>
      <t>Tol %</t>
    </r>
  </si>
  <si>
    <t># trial (m)</t>
  </si>
  <si>
    <t>c4</t>
  </si>
  <si>
    <t>Sigma Level</t>
  </si>
  <si>
    <t># parts (n)</t>
  </si>
  <si>
    <t>Range Ri</t>
  </si>
  <si>
    <t>Mean Xi bar</t>
  </si>
  <si>
    <t>Stdev.S</t>
  </si>
  <si>
    <t>trial 3</t>
  </si>
  <si>
    <t>trial 2</t>
  </si>
  <si>
    <t>trial 1</t>
  </si>
  <si>
    <t>LC/Resolution</t>
  </si>
  <si>
    <t>Cal Date:</t>
  </si>
  <si>
    <t>Tol</t>
  </si>
  <si>
    <t>Gage Number:</t>
  </si>
  <si>
    <t>Gage Name:</t>
  </si>
  <si>
    <t>-TOL =</t>
  </si>
  <si>
    <t>Date Completed:</t>
  </si>
  <si>
    <t>+ TOL=</t>
  </si>
  <si>
    <t>Comments:</t>
  </si>
  <si>
    <t>Nominal=</t>
  </si>
  <si>
    <t>Part Revision:</t>
  </si>
  <si>
    <t>values for c4</t>
  </si>
  <si>
    <t>10 0,3146</t>
  </si>
  <si>
    <t>9 0,3249</t>
  </si>
  <si>
    <t>8 0,3375</t>
  </si>
  <si>
    <t>7 0,3534</t>
  </si>
  <si>
    <t>6 0,3742</t>
  </si>
  <si>
    <t>5 0,4030</t>
  </si>
  <si>
    <t>4 0,4467</t>
  </si>
  <si>
    <t>3 0,5231</t>
  </si>
  <si>
    <t>2 0,7071</t>
  </si>
  <si>
    <t>Parts K3</t>
  </si>
  <si>
    <t>k3 is the constant in relation to the number of parts in the study.</t>
  </si>
  <si>
    <t>b</t>
  </si>
  <si>
    <t># oper</t>
  </si>
  <si>
    <t>3 operators 0,5231</t>
  </si>
  <si>
    <t>a</t>
  </si>
  <si>
    <t>2 operators 0,7071</t>
  </si>
  <si>
    <t xml:space="preserve"># trial </t>
  </si>
  <si>
    <t>k2 is the constant in relation to the number of appraisers in the study.</t>
  </si>
  <si>
    <t>D4</t>
  </si>
  <si>
    <t>3 trials 0,5908</t>
  </si>
  <si>
    <t>2 trials 0,8862</t>
  </si>
  <si>
    <t># operator x # trials &gt;= 16</t>
  </si>
  <si>
    <t>k1 is the constant in relation to the number of trials in the study.</t>
  </si>
  <si>
    <t>The table is valid if :</t>
  </si>
  <si>
    <t xml:space="preserve">TABLES </t>
  </si>
  <si>
    <r>
      <t xml:space="preserve">AUTOMATED TEST GAGE R&amp;R TEMPLATE
</t>
    </r>
    <r>
      <rPr>
        <sz val="16"/>
        <color rgb="FFFF0000"/>
        <rFont val="Arial"/>
        <family val="2"/>
      </rPr>
      <t>Minimum 25 part*trial data points needed</t>
    </r>
  </si>
  <si>
    <t>Incoming Inspection &amp; Stock Room/20</t>
  </si>
  <si>
    <t>Severity of Effect on Process and Product</t>
  </si>
  <si>
    <t>Potential effect(s) of failure rated according to the criteria below.</t>
  </si>
  <si>
    <t>Impact to Your Plant</t>
  </si>
  <si>
    <t>Impact to Ship-to-Plant (when known)</t>
  </si>
  <si>
    <t>Impact to End User (when known)</t>
  </si>
  <si>
    <t>Failure may result in health and/or safety risk for the manufacturing or assembly worker.</t>
  </si>
  <si>
    <t>Affects safe operation of the vehicle and/or other vehicles, the health of driver or passenger(s) or road users or pedestrians.</t>
  </si>
  <si>
    <t>Failure may result in in-plant regulatory noncompliance.</t>
  </si>
  <si>
    <t>Noncompliance with regulations.</t>
  </si>
  <si>
    <t>Moderately  high</t>
  </si>
  <si>
    <t>100% of production run affected may have to be scrapped.</t>
  </si>
  <si>
    <t>Line shutdown greater than full production shift; stop shipment possible; field repair or replacement required (assembly to end user) other than for regulatory noncompliance.</t>
  </si>
  <si>
    <t>Loss of primary vehicle function necessary for normal driving during expected service life.</t>
  </si>
  <si>
    <t>Product may have to be sorted and a portion (less than 100%) scrapped; deviation from primary process; decreased line speed or added manpower.</t>
  </si>
  <si>
    <t>Line shutdown from 1 hour up to full production shift; stop shipment possible; field repair or replacement required (assembly to end user) other than for regulatory noncompliance.</t>
  </si>
  <si>
    <t>Degradation of primary vehicle function necessary for normal driving during expected service life.</t>
  </si>
  <si>
    <t>Moderately low</t>
  </si>
  <si>
    <t>100% of production run may have to be reworked off-line and accepted.</t>
  </si>
  <si>
    <t>Line shutdown up to 1 hour.</t>
  </si>
  <si>
    <t>Loss of secondary vehicle function.</t>
  </si>
  <si>
    <t>A portion of the production run may have to be reworked off- line and accepted.</t>
  </si>
  <si>
    <t>Less than 100% of product affected; strong possibility for additional defective product; sort required; no line shutdown.</t>
  </si>
  <si>
    <t>Degradation of secondary vehicle function.</t>
  </si>
  <si>
    <t>100% of production run may have to be reworked in station before it is processed.</t>
  </si>
  <si>
    <t>Defective product triggers significant reaction plan; additional defective products not likely; sort not required.</t>
  </si>
  <si>
    <t>Very objectionable appearance, sound, vibration, harshness, or haptics.</t>
  </si>
  <si>
    <t>A portion of the production run may have to be reworked in- station before it is processed.</t>
  </si>
  <si>
    <t>Defective product triggers minor reaction plan; additional defective products not likely; sort not required.</t>
  </si>
  <si>
    <t>Moderately objectionable appearance, sound, vibration, harshness, or haptics.</t>
  </si>
  <si>
    <t>Slight inconvenience to process, operation, or operator.</t>
  </si>
  <si>
    <t>Defective product triggers no reaction plan; additional defective products not likely; sort not required; requires feedback to supplier.</t>
  </si>
  <si>
    <t>Slightly objectionable appearance, sound, vibration, harshness, or haptics.</t>
  </si>
  <si>
    <t>Very low</t>
  </si>
  <si>
    <t>No discernible effect.</t>
  </si>
  <si>
    <t>No discernible effect or no effect.</t>
  </si>
  <si>
    <t>Occurrence of the Cause</t>
  </si>
  <si>
    <t>Assessment of “likelihood of failure cause occurring” for PFMEA is accomplished by assessing that the current prevention-type process controls will reduce the likelihood of occurrence of the failure cause, considering guidance from “time based failure cause prediction.” One of two methods are used: Method One considers the capabilities of the current prevention-type process controls and plant floor experience; Method Two considers the current prevention-type process controls and knowledge of the process, equipment, tools, fixtures, etc. Both methods produce a qualitative (subjective) rating. Occurrence is a predictive qualitative rating made at the time of evaluation and may not reflect the actual occurrence. The occurrence rating number is a relative rating within the scope of the FMEA (process being evaluated). Estimated occurrence of the cause is an assessment of occurrence during manufacturing and is not an assessment of product defect rates or reliability.</t>
  </si>
  <si>
    <t>Likelihood of Failure Cause Occurring</t>
  </si>
  <si>
    <t>Influence of Prevention Controls on Occurrence</t>
  </si>
  <si>
    <t>Time Based Failure Cause Prediction</t>
  </si>
  <si>
    <t>Extremely high</t>
  </si>
  <si>
    <t>No prevention controls.</t>
  </si>
  <si>
    <t>Every time</t>
  </si>
  <si>
    <r>
      <t>&gt;</t>
    </r>
    <r>
      <rPr>
        <sz val="9"/>
        <rFont val="Arial"/>
        <family val="2"/>
      </rPr>
      <t xml:space="preserve"> 100 per thousand</t>
    </r>
  </si>
  <si>
    <r>
      <t>&gt;</t>
    </r>
    <r>
      <rPr>
        <sz val="9"/>
        <rFont val="Arial"/>
        <family val="2"/>
      </rPr>
      <t xml:space="preserve"> 1 in 10</t>
    </r>
  </si>
  <si>
    <t>Very high</t>
  </si>
  <si>
    <t>Prevention controls will have little effect in preventing failure cause.</t>
  </si>
  <si>
    <t>Almost every time</t>
  </si>
  <si>
    <t>50 per thousand</t>
  </si>
  <si>
    <t>1 in 20</t>
  </si>
  <si>
    <t>More than once per shift</t>
  </si>
  <si>
    <t>20 per thousand</t>
  </si>
  <si>
    <t>1 in 50</t>
  </si>
  <si>
    <t>Prevention controls somewhat effective in preventing failure cause.</t>
  </si>
  <si>
    <t>More than once per day</t>
  </si>
  <si>
    <t>10 per thousand</t>
  </si>
  <si>
    <t>1 in 100</t>
  </si>
  <si>
    <t>More than once per week</t>
  </si>
  <si>
    <t>2 per thousand</t>
  </si>
  <si>
    <t>1 in 500</t>
  </si>
  <si>
    <t>Prevention controls are effective in preventing failure cause.</t>
  </si>
  <si>
    <t>More than once per month</t>
  </si>
  <si>
    <t>0.5 per thousand 1 in 2000</t>
  </si>
  <si>
    <t>More than once per year</t>
  </si>
  <si>
    <t>0.1 per thousand 1 in 10000</t>
  </si>
  <si>
    <t>Prevention controls are highly effective in preventing failure cause.</t>
  </si>
  <si>
    <t>Once per year</t>
  </si>
  <si>
    <t>0.01 per thousand 1 in 100000</t>
  </si>
  <si>
    <t>Less than once per year</t>
  </si>
  <si>
    <r>
      <t>&lt;</t>
    </r>
    <r>
      <rPr>
        <sz val="9"/>
        <rFont val="Arial"/>
        <family val="2"/>
      </rPr>
      <t xml:space="preserve"> 0.001 per thousand</t>
    </r>
  </si>
  <si>
    <t>1 in 1000000</t>
  </si>
  <si>
    <t>Extremely low</t>
  </si>
  <si>
    <t>Prevention controls are extremely effective in preventing failure cause from occurring due to design (e.g., part geometry) or process (e.g., fixture or tooling design).</t>
  </si>
  <si>
    <t>Never</t>
  </si>
  <si>
    <t>Failure is eliminated through preventative control</t>
  </si>
  <si>
    <t xml:space="preserve">Process Performance
Based Failure Cause Prediction
</t>
  </si>
  <si>
    <t>Likelihood of Detection by Process Control</t>
  </si>
  <si>
    <r>
      <t xml:space="preserve">Assessment of “ability to detect” for PFMEA is accomplished by assessing the likelihood that the current detection-type process controls will be able to detect the failure mode or associated cause, considering guidance from detection maturity method and opportunity for detection. One of two methods are used: Method One considers the capabilities of all the current detection-type process controls (together); Method Two assesses the “ability to detect” for each of the current detection-type process controls separately (using lowest rating). </t>
    </r>
    <r>
      <rPr>
        <b/>
        <sz val="9"/>
        <rFont val="Arial"/>
        <family val="2"/>
      </rPr>
      <t>Note: When using the Detection Method Maturity Criteria, objective evidence must be submitted to support the system, test or inspection methods are mature (i.e. variable or attribute MSA).</t>
    </r>
    <r>
      <rPr>
        <sz val="9"/>
        <rFont val="Arial"/>
        <family val="2"/>
      </rPr>
      <t xml:space="preserve"> </t>
    </r>
  </si>
  <si>
    <t>No testing or inspection method has been established or is known.</t>
  </si>
  <si>
    <t>The failure mode will not or cannot be detected.</t>
  </si>
  <si>
    <t>It is unlikely that the testing or inspection method will detect the failure mode.</t>
  </si>
  <si>
    <t>The failure mode is not easily detected   through random or sporadic audits.</t>
  </si>
  <si>
    <t>Test or inspection method has not been proven to be effective and reliable (e.g., plant has little or no experience with method, marginal MSA results on comparable process or this application, etc.).</t>
  </si>
  <si>
    <t>Human inspection (visual, tactile, audible), or use of manual gauging (attribute or variable) that should detect the failure mode or failure cause.</t>
  </si>
  <si>
    <t>Machine-based detection (automated or semi-automated with notification by light, buzzer, etc.), or use of inspection equipment such as a coordinate measuring machine that should detect failure mode or failure cause.</t>
  </si>
  <si>
    <t>Test or inspection method has been proven to be effective and reliable (e.g., plant has experience with method; MSA results are acceptable on comparable process or this application, etc.).</t>
  </si>
  <si>
    <t>Human inspection (visual, tactile, audible), or use of manual gauging (attribute or variable) that will detect the failure mode or failure cause (including product sample checks).</t>
  </si>
  <si>
    <t>Machine-based detection (semi- automated with notification by light, buzzer, etc.), or use of inspection equipment such as a coordinate measuring machine that will detect failure mode or failure cause (including product sample checks).</t>
  </si>
  <si>
    <t>System has been proven to be effective and reliable (e.g., plant has experience with method on identical process or this application), MSA results are acceptable, etc.</t>
  </si>
  <si>
    <t>Machine-based automated detection method that will detect the failure mode downstream, prevent further processing or system will identify the product as discrepant and allow it to automatically move forward in the process until the designated reject unload area. Discrepant product will be controlled by a robust system that will prevent outflow of the product from the facility.</t>
  </si>
  <si>
    <t>Machine-based automated detection method that will detect the failure mode in-station, prevent further processing or system will identify the product as discrepant and allow it to automatically move forward in the process until the designated reject unload area. Discrepant product will be controlled by a robust system that will prevent outflow of the product from the facility.</t>
  </si>
  <si>
    <t>Detection method has been proven to be effective and reliable (e.g., plant has experience with method, error- proofing verifications, etc.).</t>
  </si>
  <si>
    <t>Machine-based detection method that will detect the cause and prevent the failure mode (discrepant part) from being produced.</t>
  </si>
  <si>
    <t>Very  high</t>
  </si>
  <si>
    <t>Failure mode cannot be physically produced as designed or processed, or detection methods proven to always detect the failure mode or failure cause.</t>
  </si>
  <si>
    <r>
      <rPr>
        <b/>
        <sz val="11"/>
        <color theme="1"/>
        <rFont val="Calibri"/>
        <family val="2"/>
        <scheme val="minor"/>
      </rPr>
      <t>Note:</t>
    </r>
    <r>
      <rPr>
        <sz val="11"/>
        <color theme="1"/>
        <rFont val="Calibri"/>
        <family val="2"/>
        <scheme val="minor"/>
      </rPr>
      <t xml:space="preserve"> For additional details, refer to B45157 Appendix D</t>
    </r>
  </si>
  <si>
    <t>RunOrder</t>
  </si>
  <si>
    <t>Parts</t>
  </si>
  <si>
    <t>Operators</t>
  </si>
  <si>
    <t>Results</t>
  </si>
  <si>
    <t>Date of Study:</t>
  </si>
  <si>
    <t>Reported By:</t>
  </si>
  <si>
    <t>Gage #:</t>
  </si>
  <si>
    <t>Calibration Date:</t>
  </si>
  <si>
    <t>Gage Tolerance:</t>
  </si>
  <si>
    <t>The below data collection template is set up for a typical variable GR&amp;R (10 parts, 3 operators, &amp; 3 replicates (90 total runs)). If a different set-up is needed work with your SQE.</t>
  </si>
  <si>
    <t>The gage shall be calibrated in accordance with a documented calibration procedure.</t>
  </si>
  <si>
    <t xml:space="preserve">Graduations on the measurement device should be one-tenth of the tolerance range or smaller (for example a micrometer can measure to the nearest 0.001, it should not be used to measure a feature with a tolerance of less than 0.01). </t>
  </si>
  <si>
    <t>Measurements should be recorded to one decimal place smaller than the tolerance. (For example if the tolerance is 0.01 the measurements should be reported to a minimum of three decimal places- 0.XXX).</t>
  </si>
  <si>
    <t xml:space="preserve">The parts should be chosen randomly from current production and from multiple production lots. </t>
  </si>
  <si>
    <t>The operators should be selected from those that would normally perform this type of inspection.</t>
  </si>
  <si>
    <r>
      <t xml:space="preserve">A </t>
    </r>
    <r>
      <rPr>
        <sz val="11"/>
        <rFont val="Calibri"/>
        <family val="2"/>
        <scheme val="minor"/>
      </rPr>
      <t xml:space="preserve">work instruction should be developed that provides specifics on how set-up the measurement system and how to perform the measurements. These specifics could include orientation of part, pressure applied to measurement device, mastering frequency of measurement device, etc. </t>
    </r>
  </si>
  <si>
    <t>The inspections should be made in random order (based on the Run Order below). The operators should be unaware of which numbered part is being inspected.</t>
  </si>
  <si>
    <t>Instructions:</t>
  </si>
  <si>
    <t>When all Results are collected, send this worksheet to your SQE to run the GR&amp;R study in Minitab.</t>
  </si>
  <si>
    <t>Severity (S)</t>
  </si>
  <si>
    <t>Occurrence (O)</t>
  </si>
  <si>
    <t>Detection (D)</t>
  </si>
  <si>
    <t>6-10</t>
  </si>
  <si>
    <t>2-10</t>
  </si>
  <si>
    <t>1-4</t>
  </si>
  <si>
    <t>1-6</t>
  </si>
  <si>
    <t>5-10</t>
  </si>
  <si>
    <t>1-3</t>
  </si>
  <si>
    <t>1-7</t>
  </si>
  <si>
    <t>Action Priority Table (Condensed Version)</t>
  </si>
  <si>
    <t>1. Planning</t>
  </si>
  <si>
    <t>2. Product Design &amp; Development</t>
  </si>
  <si>
    <t>3. Process Design &amp; Development</t>
  </si>
  <si>
    <t>4. Product &amp; Process Validation</t>
  </si>
  <si>
    <t>5. Ongoing Production</t>
  </si>
  <si>
    <t>APQP Phase</t>
  </si>
  <si>
    <t>Tool / Template</t>
  </si>
  <si>
    <t>Color Code Key:</t>
  </si>
  <si>
    <t>l</t>
  </si>
  <si>
    <t>Indicates the tool should be initiated in this phase.</t>
  </si>
  <si>
    <t>Indicates the tool can be reviewed, updated and/or used in this phase.</t>
  </si>
  <si>
    <t>DFMEA Template</t>
  </si>
  <si>
    <t>DFMEA Severity Rating Table</t>
  </si>
  <si>
    <t>DFMEA Occurence Rating Table</t>
  </si>
  <si>
    <t>DFMEA Detection Rating Table</t>
  </si>
  <si>
    <t>DFMEA Action Priority Rating Table</t>
  </si>
  <si>
    <t>Supplier PPAP Requirements B45157</t>
  </si>
  <si>
    <t>DFMEA Linkage to PFD &amp; PFMEA Reference</t>
  </si>
  <si>
    <t>Process Flow Template (SAE J1739 Version)</t>
  </si>
  <si>
    <t>Process Flow Template (Block w/ Input Output)</t>
  </si>
  <si>
    <t>PFD &amp; PFMEA Linkage Reference (SAE J1739 Version)</t>
  </si>
  <si>
    <t>PFMEA Template</t>
  </si>
  <si>
    <t>PFMEA Severity Rating Table</t>
  </si>
  <si>
    <t>PFMEA Occurence Rating Table</t>
  </si>
  <si>
    <t>PFMEA Detection Rating Table</t>
  </si>
  <si>
    <t>Control Plan Template</t>
  </si>
  <si>
    <t>Control Plan Instructions</t>
  </si>
  <si>
    <t>PFD &amp; PFMEA Linkage to Control Plan Reference</t>
  </si>
  <si>
    <t>MSA Template (Automated Test)</t>
  </si>
  <si>
    <t>Process Capability Template</t>
  </si>
  <si>
    <t xml:space="preserve">Packaging &amp; Labeling Form </t>
  </si>
  <si>
    <t>PPAP Approval Form (not required for Net-Inspect)</t>
  </si>
  <si>
    <t>Process Flow Review Checklist</t>
  </si>
  <si>
    <t>PFMEA Review Checklist</t>
  </si>
  <si>
    <t>Control Plan Review Checklist</t>
  </si>
  <si>
    <t>Process Capability Review Checklist</t>
  </si>
  <si>
    <t>Packaging &amp; Labeling Form Review Checklist</t>
  </si>
  <si>
    <t>Review Checklist</t>
  </si>
  <si>
    <t>Supplier Recovery Plan</t>
  </si>
  <si>
    <t>Note</t>
  </si>
  <si>
    <t>#</t>
  </si>
  <si>
    <t>Question</t>
  </si>
  <si>
    <t>Response</t>
  </si>
  <si>
    <t>Actions Required</t>
  </si>
  <si>
    <t>Responsible</t>
  </si>
  <si>
    <t>Open 
Date</t>
  </si>
  <si>
    <t>Due
 Date</t>
  </si>
  <si>
    <t>Status
%</t>
  </si>
  <si>
    <t>Actual End Date</t>
  </si>
  <si>
    <t>*</t>
  </si>
  <si>
    <t>Was the activity undertaken by a cross-functional team including  Quality, Production control &amp; planning (including procurement &amp; engineering if applicable)?</t>
  </si>
  <si>
    <t>Is the PFD specific to the product/part number? Part Number and HDW/DWG revisions are listed?</t>
  </si>
  <si>
    <r>
      <t xml:space="preserve">Does the Process Flow Diagram  include manufacturing, inspection and test phases for subassemblies and finished product?
</t>
    </r>
    <r>
      <rPr>
        <i/>
        <sz val="14"/>
        <color theme="1"/>
        <rFont val="Calibri"/>
        <family val="2"/>
        <scheme val="minor"/>
      </rPr>
      <t>The Process Flow Diagram is not limited to final assembly, it must combine final assembly and construction of all the subasseblies required to make the product.</t>
    </r>
  </si>
  <si>
    <t>Does the PFD include the entire manufacturing process, receiving through shipping, including operation sequence numbers?</t>
  </si>
  <si>
    <t>Does the PFD  include all key steps in the process and offline activities (such as measurement, inspection and special processes)?</t>
  </si>
  <si>
    <t xml:space="preserve">Does the PFD include movement of product to and from outsourced/subcontracted activities (if applicable)? </t>
  </si>
  <si>
    <t xml:space="preserve">Does the PFD include  approved alternate processes (if applicable)? </t>
  </si>
  <si>
    <t>Is the PFD  kept up-to-date and configuration managed?</t>
  </si>
  <si>
    <t>**</t>
  </si>
  <si>
    <t>Does the PFD include inputs and outputs of each process step?</t>
  </si>
  <si>
    <t>Does the PFD include the flow of the nonconforming material such as scrap parts, non-conforming parts and rework parts?</t>
  </si>
  <si>
    <t>Notes</t>
  </si>
  <si>
    <t xml:space="preserve">* these questions are required to equal YES to be considered for approval </t>
  </si>
  <si>
    <t>Status (%):</t>
  </si>
  <si>
    <t>25% - Action Identified   50%  - Owner Identified</t>
  </si>
  <si>
    <t>**these are recommended items (optional)</t>
  </si>
  <si>
    <t>75% - Action in Progress    100% - Action Closed</t>
  </si>
  <si>
    <t>Was the PFMEA  created by a cross-functional team including Design Engineering, Manufacturing Engineering, Production and Quality (incluging production control &amp; supply chain if applicable)?</t>
  </si>
  <si>
    <r>
      <t xml:space="preserve">Was the Process Flow used as the basis of the PFMEA exercise? Part Number and HDW/DWG revisions are listed?
</t>
    </r>
    <r>
      <rPr>
        <i/>
        <sz val="14"/>
        <color theme="1"/>
        <rFont val="Calibri"/>
        <family val="2"/>
        <scheme val="minor"/>
      </rPr>
      <t>All operations are aligned and accounted for.
All subcontracted/outsourced activities have been considered.</t>
    </r>
  </si>
  <si>
    <t>Did the activity consider similar parts and PFMEAs as part of the activity?</t>
  </si>
  <si>
    <t>If available, Were historical non-conformance and warranty issues reviewed and included in the scope of the activity?</t>
  </si>
  <si>
    <t>Is the PFMEA documented and recorded on a suitable template? Is the document date and configuration controlled?</t>
  </si>
  <si>
    <r>
      <t xml:space="preserve">Are individual failure modes listed on separate lines? 
</t>
    </r>
    <r>
      <rPr>
        <i/>
        <sz val="14"/>
        <color theme="1"/>
        <rFont val="Calibri"/>
        <family val="2"/>
        <scheme val="minor"/>
      </rPr>
      <t>Each failure mode need to be listed separately in order to identify specific potential effects. All potential failure modes for each process step from the process flow diagram should be listed on the PFMEA.</t>
    </r>
  </si>
  <si>
    <r>
      <t xml:space="preserve">Are all possible effects of each failure mode listed in one cell?
</t>
    </r>
    <r>
      <rPr>
        <i/>
        <sz val="14"/>
        <color theme="1"/>
        <rFont val="Calibri"/>
        <family val="2"/>
        <scheme val="minor"/>
      </rPr>
      <t xml:space="preserve">Each failure mode can have multiple effects and multiple failure modes may have the same effects. </t>
    </r>
    <r>
      <rPr>
        <sz val="14"/>
        <color theme="1"/>
        <rFont val="Calibri"/>
        <family val="2"/>
        <scheme val="minor"/>
      </rPr>
      <t xml:space="preserve">
</t>
    </r>
    <r>
      <rPr>
        <i/>
        <sz val="14"/>
        <color theme="1"/>
        <rFont val="Calibri"/>
        <family val="2"/>
        <scheme val="minor"/>
      </rPr>
      <t>The highest rated effect must be used for the RPN.</t>
    </r>
  </si>
  <si>
    <r>
      <t xml:space="preserve">Are causes of the failure mode listed on separate lines if there are multiple causes for a single failure mode?
</t>
    </r>
    <r>
      <rPr>
        <i/>
        <sz val="14"/>
        <color theme="1"/>
        <rFont val="Calibri"/>
        <family val="2"/>
        <scheme val="minor"/>
      </rPr>
      <t>Each cause needs to be listed separately in order to identify specific prevention/detection controls.</t>
    </r>
  </si>
  <si>
    <r>
      <t xml:space="preserve">Are the causes of failure modes listed in actionable terms? 
</t>
    </r>
    <r>
      <rPr>
        <i/>
        <sz val="14"/>
        <color theme="1"/>
        <rFont val="Calibri"/>
        <family val="2"/>
        <scheme val="minor"/>
      </rPr>
      <t>“Operator error” is not an acceptable cause; instead list actionable causes like “operator selects wrong drill” or “operator release torque tool trigger prior to achieving torque”.</t>
    </r>
  </si>
  <si>
    <r>
      <t xml:space="preserve">Are the S, O, D scoring listed for each line and are the scores consistent using B45157 Appendix ranking rules?
</t>
    </r>
    <r>
      <rPr>
        <i/>
        <sz val="14"/>
        <color theme="1"/>
        <rFont val="Calibri"/>
        <family val="2"/>
        <scheme val="minor"/>
      </rPr>
      <t>NOTE: When using the Detection Method Maturity Criteria, objective evidence needs to be submitted to support the system, test or inspection methods are mature (i.e. variable or attribute MSA).</t>
    </r>
  </si>
  <si>
    <t>Have Process Key Characteristics / Critical Items / Product Key Characteristics been considered and highlighted in the PFMEA analysis in order to assure them and ultimately minimize the variation where applicable?</t>
  </si>
  <si>
    <r>
      <t xml:space="preserve">Have all high RPNs been evaluated for actions to reduce risk?
</t>
    </r>
    <r>
      <rPr>
        <i/>
        <sz val="14"/>
        <color theme="1"/>
        <rFont val="Calibri"/>
        <family val="2"/>
        <scheme val="minor"/>
      </rPr>
      <t>High severity should be assessed first then occurrence for prevention and then detection to stop the failure mode from getting to the customer. High severity, low RPN can be high risk. The focus of the PFMEA should be to identify opportunities to continually improve the manufacturing and assembly processes.</t>
    </r>
  </si>
  <si>
    <t>Is PFMEA Analysis up to date reflecting the latest information on product performance (i.e., Shopfloor feedback, Continuous Improvement process or operations, Functionnal evolution, Non conformities etc.)?</t>
  </si>
  <si>
    <t>Have RPNs been reassessed only following the implementation of identified actions and evaluation of the effectiveness of the action?</t>
  </si>
  <si>
    <t>Has action been taken to ensure that defects are not passed on to the next process step?</t>
  </si>
  <si>
    <t>Have any additional risks including mitigation plans been identified that may affect this deliverable?</t>
  </si>
  <si>
    <t>if the question states if applicable, N/A may be an acceptable response</t>
  </si>
  <si>
    <t>Was the control plan created by a cross-functional team including Manufacturing Engineering, Quality, Design Engineering and Operations, Supply Chain and Maintenance (as required)?</t>
  </si>
  <si>
    <t>All fields listed under B45157 Control Plan Submission Requirements complete? Is the document date and configuration controlled?</t>
  </si>
  <si>
    <t>Was the PFMEA (and DFMEA if supplier has design authority) used to prepare the Control Plan? Part Number and HDW/DWG revisions are listed?</t>
  </si>
  <si>
    <t>Does the Control Plan address incoming (material/components) through processing/assembly including packaging?</t>
  </si>
  <si>
    <t>Are material specifications requiring inspection identified?</t>
  </si>
  <si>
    <r>
      <t xml:space="preserve">Are all items on Form 3 of the FAI accounted for on the Control Plan?
</t>
    </r>
    <r>
      <rPr>
        <i/>
        <sz val="14"/>
        <color theme="1"/>
        <rFont val="Calibri"/>
        <family val="2"/>
        <scheme val="minor"/>
      </rPr>
      <t>Either as product/process characterisitcs, or accounted for in the Characteristic No. column when multiple items are created at a process operation.</t>
    </r>
  </si>
  <si>
    <t>Are all the high risk failure modes identified in the PFMEA addressed in the Control Plan?</t>
  </si>
  <si>
    <t>Are the critical/important product characterisitics listed for all process steps?</t>
  </si>
  <si>
    <t>Are the critical/important process characterisitics listed for all process steps?</t>
  </si>
  <si>
    <t>Are all  Product and Process Key Characteristics (and Critical Items) included and highlighted in the control plan?</t>
  </si>
  <si>
    <t>Are the methods (inspection gate, SPC chart,...) used to record results (evaluation measurement technique) referenced in the control plan, including sample size and frequency?</t>
  </si>
  <si>
    <t>Have all the controls identified in the PFMEA been included in the Control Plan?</t>
  </si>
  <si>
    <r>
      <t xml:space="preserve">Are proactive control methods implemented at the point of manufacture to reduce risk of human error, and machine/tool wear or malfunction?
</t>
    </r>
    <r>
      <rPr>
        <i/>
        <sz val="14"/>
        <color theme="1"/>
        <rFont val="Calibri"/>
        <family val="2"/>
        <scheme val="minor"/>
      </rPr>
      <t>The control plan should not be excessively dependent on visual inspection and should always target prevention &amp; error proofing techniques wherever possible. Examples of proactive controls: set-up fixtures, visual aids, go/no go gauges, checklists, signs, lights, alarms, navigational objects, tool PM, SPC.</t>
    </r>
  </si>
  <si>
    <r>
      <t xml:space="preserve">Does the reaction plan specify what happens when the characteristic or parameter is found to be out of control, including: Segregation of nonconforming product, Correction method, and when escalation is required-who to contact? </t>
    </r>
    <r>
      <rPr>
        <i/>
        <sz val="14"/>
        <color theme="1"/>
        <rFont val="Calibri"/>
        <family val="2"/>
        <scheme val="minor"/>
      </rPr>
      <t xml:space="preserve">Also may include: Sorting, Rework/Repair, and Customer notification. </t>
    </r>
  </si>
  <si>
    <t xml:space="preserve">25% - Action Identified   </t>
  </si>
  <si>
    <t>50%  - Owner Identified</t>
  </si>
  <si>
    <t>75% - Action in Progress</t>
  </si>
  <si>
    <t>100% - Action Closed</t>
  </si>
  <si>
    <t>MSA Plan Review Checklist</t>
  </si>
  <si>
    <t>MSA Data Template (Variable Data MSA)</t>
  </si>
  <si>
    <r>
      <t xml:space="preserve">Has BAE Systems defined KC's on the drawing?
</t>
    </r>
    <r>
      <rPr>
        <i/>
        <sz val="14"/>
        <color theme="1"/>
        <rFont val="Calibri"/>
        <family val="2"/>
        <scheme val="minor"/>
      </rPr>
      <t>If not, SQE and Suppler shall agree upon proper KC's for the MSA</t>
    </r>
  </si>
  <si>
    <t>***</t>
  </si>
  <si>
    <t>Was the MSA Plan created by a cross functional team including Manufacturing Engineering, Production and Quality (Plus design engineering as required)?</t>
  </si>
  <si>
    <t>Is there a lead person responsible for coordinating and assigning each of the MSA activities to be performed?</t>
  </si>
  <si>
    <t>Has the list of measurement systems to be validated  been created using:
&gt; Criticality of the measurements (as a minimum anything linked to a key characteristic)
&gt; Past experience of using the measurement system and evidence of its capability
and been approved by the cross functional team?</t>
  </si>
  <si>
    <t>Is the type of MSA to be conducted determined based on KC data type (variable, attribute, automated-test)?</t>
  </si>
  <si>
    <r>
      <t>Is the accuracy of the control device acceptable for the measurement system application?</t>
    </r>
    <r>
      <rPr>
        <i/>
        <sz val="14"/>
        <color theme="1"/>
        <rFont val="Calibri"/>
        <family val="2"/>
        <scheme val="minor"/>
      </rPr>
      <t xml:space="preserve"> 
Graduations on the measurement device must be one-tenth of the tolerance range or smaller (for example a micrometer can measure to the nearest 0.001, it should not be used to measure a feature with a tolerance of less than 0.01). </t>
    </r>
  </si>
  <si>
    <t>Is there a calibration plan and protocol for the measurement devices to be used in the gage R&amp;R and in line with the applicable standards and methods?</t>
  </si>
  <si>
    <r>
      <t xml:space="preserve">Have number of parts, operators, and trials for the study been determined?
</t>
    </r>
    <r>
      <rPr>
        <i/>
        <sz val="14"/>
        <color theme="1"/>
        <rFont val="Calibri"/>
        <family val="2"/>
        <scheme val="minor"/>
      </rPr>
      <t xml:space="preserve">Typical variable GR&amp;R has a minimum of 10 parts, 3 operators and 3 trials is used for the study. The parts should be chosen randomly from current production and from multiple production lots. </t>
    </r>
    <r>
      <rPr>
        <sz val="14"/>
        <color theme="1"/>
        <rFont val="Calibri"/>
        <family val="2"/>
        <scheme val="minor"/>
      </rPr>
      <t xml:space="preserve">
‒	</t>
    </r>
    <r>
      <rPr>
        <i/>
        <sz val="14"/>
        <color theme="1"/>
        <rFont val="Calibri"/>
        <family val="2"/>
        <scheme val="minor"/>
      </rPr>
      <t xml:space="preserve">KCs may require additional measurements to increase the degree of confidence in the results. Additional parts are preferred, over additional operators or replicates.
‒	Large/bulky parts or low volume parts may dictate fewer samples and more trials.
</t>
    </r>
  </si>
  <si>
    <r>
      <t xml:space="preserve">Were operators selected that typically perform the the type of inspection being in the Gage R&amp;R?
</t>
    </r>
    <r>
      <rPr>
        <i/>
        <sz val="14"/>
        <color theme="1"/>
        <rFont val="Calibri"/>
        <family val="2"/>
        <scheme val="minor"/>
      </rPr>
      <t>‒The inspections should be made in random order. The operators should be unaware of which numbered part is being inspected.</t>
    </r>
    <r>
      <rPr>
        <sz val="14"/>
        <color theme="1"/>
        <rFont val="Calibri"/>
        <family val="2"/>
        <scheme val="minor"/>
      </rPr>
      <t xml:space="preserve">
</t>
    </r>
    <r>
      <rPr>
        <i/>
        <sz val="14"/>
        <color theme="1"/>
        <rFont val="Calibri"/>
        <family val="2"/>
        <scheme val="minor"/>
      </rPr>
      <t>‒Neither operators nor measurement devices should be changed during the duration of the study.</t>
    </r>
  </si>
  <si>
    <t>Are the objectives of each test to be done clear and communicated to all involved parties (i.e. affected operation, MSA Leader, measurement experts)?</t>
  </si>
  <si>
    <r>
      <t xml:space="preserve">For each measurement system has a gage R&amp;R target value been defined?
</t>
    </r>
    <r>
      <rPr>
        <i/>
        <sz val="14"/>
        <color theme="1"/>
        <rFont val="Calibri"/>
        <family val="2"/>
        <scheme val="minor"/>
      </rPr>
      <t>%Tolerance of 10% or less - PASS
%Tolerance between 10% and 30% - MAY BE ACCEPTABLE depending upon the application. An action plan may be required
%Tolerance &gt; 30% or more - UNACCEPTABLE for KCs identified on BAE Systems Drawings. Need action plan to reduce.</t>
    </r>
  </si>
  <si>
    <t>Is the MSA Plan communicated and agreed by all interested parties (i.e. management in the operation affected, Metrology Management… )?</t>
  </si>
  <si>
    <t>Have the training needs to perform the measurement identified and planned ?</t>
  </si>
  <si>
    <t>Are setup instructions for measuring and test equipment and tooling complete and understandable?</t>
  </si>
  <si>
    <t xml:space="preserve">**these questions are required to equal NO to be considered for approval </t>
  </si>
  <si>
    <t>***these are recommended for a robust plan</t>
  </si>
  <si>
    <t>Has the measurement system been implemented per the MSA Plan?</t>
  </si>
  <si>
    <r>
      <t xml:space="preserve">Do the measurement systems put in place provide sufficient accuracy and discrimination for the required product and process measurements?
- </t>
    </r>
    <r>
      <rPr>
        <i/>
        <sz val="14"/>
        <color theme="1"/>
        <rFont val="Calibri"/>
        <family val="2"/>
        <scheme val="minor"/>
      </rPr>
      <t>Graduations on the measurement device must be one-tenth of the tolerance range or smaller (for example a micrometer can measure to the nearest 0.001, it should not be used to measure a feature with a tolerance of less than 0.01).</t>
    </r>
  </si>
  <si>
    <t>Is a preventive maintenance plan complete for measuring and test equipment and tooling?</t>
  </si>
  <si>
    <t>Will capable gages be available to run process capability studies at the equipment supplier's facility?</t>
  </si>
  <si>
    <t>Have key characteristics (product/process) been incorporated into new equipment/tooling controls?</t>
  </si>
  <si>
    <r>
      <t xml:space="preserve">Were customer safety, compliance with regulations, function, fit, </t>
    </r>
    <r>
      <rPr>
        <sz val="14"/>
        <rFont val="Calibri"/>
        <family val="2"/>
        <scheme val="minor"/>
      </rPr>
      <t>form</t>
    </r>
    <r>
      <rPr>
        <b/>
        <sz val="14"/>
        <color theme="3"/>
        <rFont val="Calibri"/>
        <family val="2"/>
        <scheme val="minor"/>
      </rPr>
      <t>,</t>
    </r>
    <r>
      <rPr>
        <sz val="14"/>
        <color theme="1"/>
        <rFont val="Calibri"/>
        <family val="2"/>
        <scheme val="minor"/>
      </rPr>
      <t xml:space="preserve"> cost, or appearance used in determining acceptance criteria?</t>
    </r>
  </si>
  <si>
    <t>Does the measuring equipment have sufficient capacity to handle forecasted production quantities?</t>
  </si>
  <si>
    <t>Is testing capacity sufficient to provide adequate testing?</t>
  </si>
  <si>
    <t>Are there any out of specification conditions?</t>
  </si>
  <si>
    <t>Did each measurement system meet the gage R&amp;R target value of %Tolerance of 10% or less?</t>
  </si>
  <si>
    <t>For measurement systems that have a gage R&amp;R %Tolerance between 10% and 30%, have the results been reviewed with SQE to determine if an action plan is required?</t>
  </si>
  <si>
    <t>For measurement systems that have a gage R&amp;R %Tolerance &gt; 30%, is there an action plan to reduce to an acceptable level?</t>
  </si>
  <si>
    <t>***dependent on question 11</t>
  </si>
  <si>
    <r>
      <t xml:space="preserve">Have the details of the study been determined and agreed upon between the supplier and the customer? 
</t>
    </r>
    <r>
      <rPr>
        <i/>
        <sz val="14"/>
        <color theme="1"/>
        <rFont val="Calibri"/>
        <family val="2"/>
        <scheme val="minor"/>
      </rPr>
      <t>The source of data must be from Production Process Runs. Data can be collected from multiple lots to meet a sample size of at least 30.</t>
    </r>
  </si>
  <si>
    <t>Have all of the Key Characteristics and Critical Items for the Preliminary Process Capability study been identified and agreed upon by the customer?</t>
  </si>
  <si>
    <t>Have all of the Key Characteristics and Critical Items Capability Indexes been calculated and show Cpk &gt; 1.33?</t>
  </si>
  <si>
    <t>For any Key Characteristics or Critical Items that have Cpk &lt; 1.33 has a plan for 100% inspection been submitted to the customer?</t>
  </si>
  <si>
    <t>For any Key Characteristics or Critical Items that have Cpk &lt; 1.33  has an action plan for variation reduction been created?</t>
  </si>
  <si>
    <t>Have all of the Safety Key Characteristics and Critical Items Capability Indexes been calculated and show Cpk &gt; 1.67?</t>
  </si>
  <si>
    <t>For any Safety Key Characteristics or Critical Items that have Cpk &lt; 1.67 has a plan for 100% inspection been submitted to the customer?</t>
  </si>
  <si>
    <t>For any Safety Key Characteristics or Critical Items that have Cpk &lt; 1.67  has an action plan for variation reduction been created?</t>
  </si>
  <si>
    <t>Does the sample show normal data?</t>
  </si>
  <si>
    <t>Have the sources of variation been analyzed and accounted for (Cause &amp; Effect Diagram or Families of Variation tree)?</t>
  </si>
  <si>
    <t>***these are recommended analysis to understand the data</t>
  </si>
  <si>
    <t>Was BAE Systems Packaging &amp; Labeling Form used?</t>
  </si>
  <si>
    <t>Does the Packaging &amp; Labeling Plan meet the requirements of the supplier packaging code on their PO?</t>
  </si>
  <si>
    <t>Does the plan include all the following packaging process requirements &amp; pictures?
‒	Part Number, Name, and Revision.
‒	The forms Revision and supplier name should also be included.
‒	Identify if the material is HAZMAT.
‒	Supplier must submit images for the part in packaging position, the container with label shown (label content (part number, SN, barcodes, etc.), label material, and label location(s)), and dunnage.</t>
  </si>
  <si>
    <t xml:space="preserve">Does the plan include the internal packaging material (including identification if it is ESD safe)?	
‒	Supplier must provide a list of packaging materials including, description, manufacturer, and lead time. </t>
  </si>
  <si>
    <t>Does the plan include packaging reusability (as applicable) ?</t>
  </si>
  <si>
    <t>Does the plan include the labeling requirements, including label content (part number, SN, barcodes, etc), label material, and label location(s)?</t>
  </si>
  <si>
    <t>Does the plan include the following packaging shipment plan? 
‒Part qty. per box, (as applicable), boxes per pallet, and per layer
‒Box size &amp; weight for the part, container, pallet and unit load. Supplier must provide the staking rules for the pallet and unit load.</t>
  </si>
  <si>
    <t>**dependent on question 1</t>
  </si>
  <si>
    <t>MSA Results Review Checklist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</si>
</sst>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
    <numFmt numFmtId="165" formatCode="0.000"/>
    <numFmt numFmtId="166" formatCode="0.0%"/>
    <numFmt numFmtId="167" formatCode="m/d/yy;@"/>
    <numFmt numFmtId="168" formatCode="mm/dd/yy;@"/>
    <numFmt numFmtId="169" formatCode="0.0"/>
    <numFmt numFmtId="170" formatCode="[$-409]d\-mmm\-yy;@"/>
    <numFmt numFmtId="171" formatCode="0.00000"/>
    <numFmt numFmtId="172" formatCode="0.000%"/>
    <numFmt numFmtId="173" formatCode="mmmm\ d\,\ yyyy"/>
  </numFmts>
  <fonts count="14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u/>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indexed="12"/>
      <name val="Times New Roman"/>
      <family val="1"/>
    </font>
    <font>
      <sz val="11"/>
      <color indexed="62"/>
      <name val="Calibri"/>
      <family val="2"/>
    </font>
    <font>
      <sz val="11"/>
      <color indexed="52"/>
      <name val="Calibri"/>
      <family val="2"/>
    </font>
    <font>
      <sz val="11"/>
      <color indexed="60"/>
      <name val="Calibri"/>
      <family val="2"/>
    </font>
    <font>
      <sz val="8"/>
      <name val="Times New Roman"/>
      <family val="1"/>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imes New Roman"/>
      <family val="1"/>
    </font>
    <font>
      <u/>
      <sz val="10"/>
      <name val="Arial"/>
      <family val="2"/>
    </font>
    <font>
      <sz val="8"/>
      <name val="Arial"/>
      <family val="2"/>
    </font>
    <font>
      <sz val="12"/>
      <name val="SWISS"/>
    </font>
    <font>
      <b/>
      <sz val="9"/>
      <name val="Arial"/>
      <family val="2"/>
    </font>
    <font>
      <b/>
      <sz val="10"/>
      <color indexed="8"/>
      <name val="Arial"/>
      <family val="2"/>
    </font>
    <font>
      <sz val="10"/>
      <color indexed="8"/>
      <name val="Arial"/>
      <family val="2"/>
    </font>
    <font>
      <b/>
      <sz val="20"/>
      <color indexed="18"/>
      <name val="Arial"/>
      <family val="2"/>
    </font>
    <font>
      <sz val="12"/>
      <name val="Arial"/>
      <family val="2"/>
    </font>
    <font>
      <sz val="9"/>
      <name val="Arial"/>
      <family val="2"/>
    </font>
    <font>
      <sz val="10"/>
      <color indexed="12"/>
      <name val="Arial"/>
      <family val="2"/>
    </font>
    <font>
      <b/>
      <sz val="12"/>
      <name val="Arial"/>
      <family val="2"/>
    </font>
    <font>
      <b/>
      <sz val="8"/>
      <color indexed="81"/>
      <name val="Tahoma"/>
      <family val="2"/>
    </font>
    <font>
      <b/>
      <sz val="8"/>
      <name val="Arial"/>
      <family val="2"/>
    </font>
    <font>
      <b/>
      <sz val="8"/>
      <color indexed="12"/>
      <name val="Arial"/>
      <family val="2"/>
    </font>
    <font>
      <sz val="8"/>
      <color indexed="12"/>
      <name val="Arial"/>
      <family val="2"/>
    </font>
    <font>
      <b/>
      <sz val="9"/>
      <color indexed="12"/>
      <name val="Arial"/>
      <family val="2"/>
    </font>
    <font>
      <b/>
      <sz val="9"/>
      <color indexed="10"/>
      <name val="Arial"/>
      <family val="2"/>
    </font>
    <font>
      <b/>
      <sz val="8"/>
      <name val="Times New Roman"/>
      <family val="1"/>
    </font>
    <font>
      <b/>
      <sz val="16"/>
      <color indexed="12"/>
      <name val="Arial"/>
      <family val="2"/>
    </font>
    <font>
      <b/>
      <sz val="14"/>
      <name val="Arial"/>
      <family val="2"/>
    </font>
    <font>
      <i/>
      <sz val="10"/>
      <color rgb="FF000000"/>
      <name val="Arial"/>
      <family val="2"/>
    </font>
    <font>
      <i/>
      <sz val="10"/>
      <name val="Arial"/>
      <family val="2"/>
    </font>
    <font>
      <b/>
      <i/>
      <sz val="11"/>
      <name val="Arial"/>
      <family val="2"/>
    </font>
    <font>
      <sz val="10"/>
      <name val="Verdana"/>
      <family val="2"/>
    </font>
    <font>
      <b/>
      <sz val="14"/>
      <name val="Verdana"/>
      <family val="2"/>
    </font>
    <font>
      <sz val="10"/>
      <color indexed="9"/>
      <name val="Verdana"/>
      <family val="2"/>
    </font>
    <font>
      <b/>
      <sz val="10"/>
      <name val="Verdana"/>
      <family val="2"/>
    </font>
    <font>
      <sz val="8"/>
      <name val="Verdana"/>
      <family val="2"/>
    </font>
    <font>
      <b/>
      <sz val="12"/>
      <name val="Verdana"/>
      <family val="2"/>
    </font>
    <font>
      <sz val="10"/>
      <color theme="0"/>
      <name val="Verdana"/>
      <family val="2"/>
    </font>
    <font>
      <sz val="12"/>
      <name val="宋体"/>
      <family val="3"/>
      <charset val="134"/>
    </font>
    <font>
      <sz val="8"/>
      <color rgb="FF000000"/>
      <name val="Segoe UI"/>
      <family val="2"/>
    </font>
    <font>
      <b/>
      <sz val="16"/>
      <color theme="1"/>
      <name val="Calibri"/>
      <family val="2"/>
      <scheme val="minor"/>
    </font>
    <font>
      <sz val="8"/>
      <color theme="1"/>
      <name val="Calibri"/>
      <family val="2"/>
      <scheme val="minor"/>
    </font>
    <font>
      <b/>
      <sz val="10"/>
      <color theme="1"/>
      <name val="Calibri"/>
      <family val="2"/>
      <scheme val="minor"/>
    </font>
    <font>
      <sz val="8"/>
      <name val="Calibri"/>
      <family val="2"/>
      <scheme val="minor"/>
    </font>
    <font>
      <i/>
      <sz val="8"/>
      <color theme="1"/>
      <name val="Calibri"/>
      <family val="2"/>
      <scheme val="minor"/>
    </font>
    <font>
      <b/>
      <sz val="8"/>
      <color theme="1"/>
      <name val="Calibri"/>
      <family val="2"/>
      <scheme val="minor"/>
    </font>
    <font>
      <sz val="10"/>
      <color theme="1"/>
      <name val="Calibri"/>
      <family val="2"/>
      <scheme val="minor"/>
    </font>
    <font>
      <i/>
      <sz val="8"/>
      <color rgb="FFFF0000"/>
      <name val="Calibri"/>
      <family val="2"/>
      <scheme val="minor"/>
    </font>
    <font>
      <b/>
      <i/>
      <sz val="10"/>
      <color rgb="FFFF0000"/>
      <name val="Calibri"/>
      <family val="2"/>
      <scheme val="minor"/>
    </font>
    <font>
      <b/>
      <i/>
      <sz val="8"/>
      <color rgb="FFFF0000"/>
      <name val="Calibri"/>
      <family val="2"/>
      <scheme val="minor"/>
    </font>
    <font>
      <b/>
      <i/>
      <sz val="18"/>
      <name val="Calibri"/>
      <family val="2"/>
      <scheme val="minor"/>
    </font>
    <font>
      <i/>
      <sz val="10"/>
      <name val="Calibri"/>
      <family val="2"/>
      <scheme val="minor"/>
    </font>
    <font>
      <sz val="10"/>
      <name val="Calibri"/>
      <family val="2"/>
      <scheme val="minor"/>
    </font>
    <font>
      <sz val="11"/>
      <name val="Calibri"/>
      <family val="2"/>
      <scheme val="minor"/>
    </font>
    <font>
      <i/>
      <sz val="9"/>
      <name val="Calibri"/>
      <family val="2"/>
      <scheme val="minor"/>
    </font>
    <font>
      <sz val="9"/>
      <name val="Calibri"/>
      <family val="2"/>
      <scheme val="minor"/>
    </font>
    <font>
      <sz val="8"/>
      <color indexed="81"/>
      <name val="Arial Black"/>
      <family val="2"/>
    </font>
    <font>
      <sz val="8"/>
      <color indexed="81"/>
      <name val="Tahoma"/>
      <family val="2"/>
    </font>
    <font>
      <sz val="9"/>
      <color indexed="81"/>
      <name val="Tahoma"/>
      <family val="2"/>
    </font>
    <font>
      <b/>
      <sz val="9"/>
      <color indexed="81"/>
      <name val="Tahoma"/>
      <family val="2"/>
    </font>
    <font>
      <i/>
      <sz val="10"/>
      <color rgb="FFC00000"/>
      <name val="Arial"/>
      <family val="2"/>
    </font>
    <font>
      <sz val="10"/>
      <color rgb="FFC00000"/>
      <name val="Arial"/>
      <family val="2"/>
    </font>
    <font>
      <b/>
      <i/>
      <sz val="10"/>
      <color rgb="FFC00000"/>
      <name val="Arial"/>
      <family val="2"/>
    </font>
    <font>
      <b/>
      <sz val="12"/>
      <color rgb="FF00B050"/>
      <name val="Arial"/>
      <family val="2"/>
    </font>
    <font>
      <b/>
      <sz val="12"/>
      <color rgb="FFFF0000"/>
      <name val="Arial"/>
      <family val="2"/>
    </font>
    <font>
      <b/>
      <sz val="11"/>
      <color theme="3"/>
      <name val="Calibri"/>
      <family val="2"/>
      <scheme val="minor"/>
    </font>
    <font>
      <b/>
      <sz val="11"/>
      <color theme="1"/>
      <name val="Calibri"/>
      <family val="2"/>
      <scheme val="minor"/>
    </font>
    <font>
      <b/>
      <sz val="14"/>
      <color theme="1"/>
      <name val="Calibri"/>
      <family val="2"/>
      <scheme val="minor"/>
    </font>
    <font>
      <b/>
      <sz val="10"/>
      <color theme="0" tint="-0.14999847407452621"/>
      <name val="Arial"/>
      <family val="2"/>
    </font>
    <font>
      <sz val="10"/>
      <color theme="0" tint="-0.14999847407452621"/>
      <name val="Arial"/>
      <family val="2"/>
    </font>
    <font>
      <b/>
      <sz val="11"/>
      <color rgb="FFFF0000"/>
      <name val="Calibri"/>
      <family val="2"/>
      <scheme val="minor"/>
    </font>
    <font>
      <b/>
      <sz val="11"/>
      <color rgb="FFFFC000"/>
      <name val="Calibri"/>
      <family val="2"/>
      <scheme val="minor"/>
    </font>
    <font>
      <b/>
      <sz val="11"/>
      <color rgb="FF00B050"/>
      <name val="Calibri"/>
      <family val="2"/>
      <scheme val="minor"/>
    </font>
    <font>
      <sz val="11"/>
      <color theme="1"/>
      <name val="Symbol"/>
      <family val="1"/>
      <charset val="2"/>
    </font>
    <font>
      <sz val="11"/>
      <color theme="1"/>
      <name val="Sylfaen"/>
      <family val="1"/>
    </font>
    <font>
      <sz val="20"/>
      <name val="Arial"/>
      <family val="2"/>
    </font>
    <font>
      <sz val="9"/>
      <color indexed="12"/>
      <name val="Arial"/>
      <family val="2"/>
    </font>
    <font>
      <sz val="11"/>
      <name val="Arial"/>
      <family val="2"/>
    </font>
    <font>
      <sz val="8"/>
      <color rgb="FFFF0000"/>
      <name val="Arial"/>
      <family val="2"/>
    </font>
    <font>
      <sz val="10"/>
      <color rgb="FFFF0000"/>
      <name val="Arial"/>
      <family val="2"/>
    </font>
    <font>
      <sz val="22"/>
      <name val="Arial"/>
      <family val="2"/>
    </font>
    <font>
      <sz val="16"/>
      <color rgb="FFFF0000"/>
      <name val="Arial"/>
      <family val="2"/>
    </font>
    <font>
      <sz val="10"/>
      <color indexed="81"/>
      <name val="Tahoma"/>
      <family val="2"/>
    </font>
    <font>
      <u/>
      <sz val="10"/>
      <color indexed="81"/>
      <name val="Tahoma"/>
      <family val="2"/>
    </font>
    <font>
      <sz val="9"/>
      <color rgb="FF141414"/>
      <name val="Segoe UI"/>
      <family val="2"/>
    </font>
    <font>
      <u/>
      <sz val="9"/>
      <name val="Arial"/>
      <family val="2"/>
    </font>
    <font>
      <b/>
      <sz val="11"/>
      <name val="Tahoma"/>
      <family val="2"/>
    </font>
    <font>
      <b/>
      <u/>
      <sz val="16"/>
      <color theme="1"/>
      <name val="Calibri"/>
      <family val="2"/>
      <scheme val="minor"/>
    </font>
    <font>
      <b/>
      <sz val="11"/>
      <name val="Calibri"/>
      <family val="2"/>
    </font>
    <font>
      <b/>
      <sz val="11"/>
      <color rgb="FFFF0000"/>
      <name val="Calibri"/>
      <family val="2"/>
    </font>
    <font>
      <b/>
      <sz val="11"/>
      <color rgb="FFFFC000"/>
      <name val="Calibri"/>
      <family val="2"/>
    </font>
    <font>
      <b/>
      <sz val="11"/>
      <color rgb="FF00B050"/>
      <name val="Calibri"/>
      <family val="2"/>
    </font>
    <font>
      <b/>
      <sz val="14"/>
      <color indexed="9"/>
      <name val="Helv"/>
    </font>
    <font>
      <b/>
      <sz val="14"/>
      <name val="Helv"/>
    </font>
    <font>
      <u/>
      <sz val="10"/>
      <color indexed="12"/>
      <name val="Arial"/>
      <family val="2"/>
    </font>
    <font>
      <sz val="10"/>
      <name val="Helv"/>
    </font>
    <font>
      <sz val="10"/>
      <name val="MS Sans Serif"/>
      <family val="2"/>
    </font>
    <font>
      <b/>
      <sz val="10"/>
      <name val="MS Sans Serif"/>
      <family val="2"/>
    </font>
    <font>
      <sz val="9"/>
      <name val="Helv"/>
    </font>
    <font>
      <sz val="12"/>
      <color theme="1"/>
      <name val="Calibri"/>
      <family val="2"/>
      <scheme val="minor"/>
    </font>
    <font>
      <u/>
      <sz val="8.5"/>
      <color theme="10"/>
      <name val="Arial"/>
      <family val="2"/>
    </font>
    <font>
      <b/>
      <sz val="10"/>
      <name val="Wingdings"/>
      <charset val="2"/>
    </font>
    <font>
      <sz val="11"/>
      <color theme="1"/>
      <name val="Arial"/>
      <family val="2"/>
    </font>
    <font>
      <b/>
      <sz val="11"/>
      <name val="Calibri"/>
      <family val="2"/>
      <scheme val="minor"/>
    </font>
    <font>
      <sz val="11"/>
      <color theme="1" tint="0.24994659260841701"/>
      <name val="Cambria"/>
      <family val="2"/>
      <scheme val="major"/>
    </font>
    <font>
      <b/>
      <sz val="13"/>
      <color theme="7"/>
      <name val="Cambria"/>
      <family val="2"/>
      <scheme val="major"/>
    </font>
    <font>
      <b/>
      <sz val="13"/>
      <color theme="1" tint="0.24994659260841701"/>
      <name val="Cambria"/>
      <family val="2"/>
      <scheme val="major"/>
    </font>
    <font>
      <b/>
      <sz val="11"/>
      <color theme="1" tint="0.34998626667073579"/>
      <name val="Calibri"/>
      <family val="2"/>
      <scheme val="minor"/>
    </font>
    <font>
      <sz val="14"/>
      <color theme="1" tint="0.24994659260841701"/>
      <name val="Calibri"/>
      <family val="2"/>
      <scheme val="minor"/>
    </font>
    <font>
      <sz val="12"/>
      <color theme="1" tint="0.24994659260841701"/>
      <name val="Cambria"/>
      <family val="2"/>
      <scheme val="major"/>
    </font>
    <font>
      <b/>
      <sz val="11"/>
      <color theme="1" tint="0.24994659260841701"/>
      <name val="Calibri"/>
      <family val="2"/>
      <scheme val="minor"/>
    </font>
    <font>
      <i/>
      <sz val="11"/>
      <color theme="7"/>
      <name val="Calibri"/>
      <family val="2"/>
      <scheme val="minor"/>
    </font>
    <font>
      <b/>
      <sz val="42"/>
      <color theme="7"/>
      <name val="Cambria"/>
      <family val="2"/>
      <scheme val="major"/>
    </font>
    <font>
      <sz val="14"/>
      <color theme="1"/>
      <name val="Calibri"/>
      <family val="2"/>
      <scheme val="minor"/>
    </font>
    <font>
      <u/>
      <sz val="11"/>
      <color indexed="12"/>
      <name val="Calibri"/>
      <family val="2"/>
      <scheme val="minor"/>
    </font>
    <font>
      <b/>
      <sz val="16"/>
      <color theme="0"/>
      <name val="Cambria"/>
      <family val="2"/>
      <scheme val="major"/>
    </font>
    <font>
      <b/>
      <sz val="14"/>
      <color theme="0"/>
      <name val="Cambria"/>
      <family val="2"/>
      <scheme val="major"/>
    </font>
    <font>
      <i/>
      <sz val="14"/>
      <color theme="1"/>
      <name val="Calibri"/>
      <family val="2"/>
      <scheme val="minor"/>
    </font>
    <font>
      <b/>
      <sz val="16"/>
      <color theme="0"/>
      <name val="Calibri"/>
      <family val="2"/>
      <scheme val="minor"/>
    </font>
    <font>
      <b/>
      <sz val="14"/>
      <color theme="0"/>
      <name val="Calibri"/>
      <family val="2"/>
      <scheme val="minor"/>
    </font>
    <font>
      <sz val="14"/>
      <name val="Calibri"/>
      <family val="2"/>
      <scheme val="minor"/>
    </font>
    <font>
      <b/>
      <sz val="14"/>
      <color theme="3"/>
      <name val="Calibri"/>
      <family val="2"/>
      <scheme val="minor"/>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9"/>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26"/>
        <bgColor indexed="64"/>
      </patternFill>
    </fill>
    <fill>
      <patternFill patternType="solid">
        <fgColor indexed="41"/>
        <bgColor indexed="22"/>
      </patternFill>
    </fill>
    <fill>
      <patternFill patternType="solid">
        <fgColor indexed="43"/>
        <bgColor indexed="64"/>
      </patternFill>
    </fill>
    <fill>
      <patternFill patternType="solid">
        <fgColor indexed="42"/>
        <bgColor indexed="64"/>
      </patternFill>
    </fill>
    <fill>
      <patternFill patternType="solid">
        <fgColor indexed="27"/>
        <bgColor indexed="64"/>
      </patternFill>
    </fill>
    <fill>
      <patternFill patternType="solid">
        <fgColor theme="0" tint="-0.249977111117893"/>
        <bgColor indexed="64"/>
      </patternFill>
    </fill>
    <fill>
      <patternFill patternType="solid">
        <fgColor theme="0"/>
        <bgColor indexed="64"/>
      </patternFill>
    </fill>
    <fill>
      <patternFill patternType="solid">
        <fgColor rgb="FFFFFFCC"/>
        <bgColor indexed="64"/>
      </patternFill>
    </fill>
    <fill>
      <patternFill patternType="solid">
        <fgColor theme="3" tint="0.59999389629810485"/>
        <bgColor indexed="64"/>
      </patternFill>
    </fill>
    <fill>
      <patternFill patternType="solid">
        <fgColor rgb="FFFFFF0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rgb="FF00B0F0"/>
        <bgColor indexed="64"/>
      </patternFill>
    </fill>
    <fill>
      <patternFill patternType="solid">
        <fgColor rgb="FFE7E6E6"/>
        <bgColor rgb="FF000000"/>
      </patternFill>
    </fill>
    <fill>
      <patternFill patternType="solid">
        <fgColor rgb="FFBDD6EE"/>
        <bgColor rgb="FF000000"/>
      </patternFill>
    </fill>
    <fill>
      <patternFill patternType="solid">
        <fgColor rgb="FFF2F2F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indexed="63"/>
        <bgColor indexed="64"/>
      </patternFill>
    </fill>
    <fill>
      <patternFill patternType="mediumGray">
        <fgColor indexed="22"/>
      </patternFill>
    </fill>
    <fill>
      <patternFill patternType="solid">
        <fgColor rgb="FF00FF00"/>
        <bgColor indexed="64"/>
      </patternFill>
    </fill>
    <fill>
      <patternFill patternType="solid">
        <fgColor indexed="49"/>
        <bgColor indexed="64"/>
      </patternFill>
    </fill>
    <fill>
      <patternFill patternType="solid">
        <fgColor theme="9"/>
        <bgColor indexed="64"/>
      </patternFill>
    </fill>
    <fill>
      <patternFill patternType="lightUp">
        <fgColor theme="7"/>
        <bgColor theme="9" tint="0.59996337778862885"/>
      </patternFill>
    </fill>
    <fill>
      <patternFill patternType="solid">
        <fgColor theme="7"/>
        <bgColor auto="1"/>
      </patternFill>
    </fill>
    <fill>
      <patternFill patternType="lightUp">
        <fgColor theme="7"/>
        <bgColor theme="7" tint="0.59996337778862885"/>
      </patternFill>
    </fill>
    <fill>
      <patternFill patternType="lightUp">
        <fgColor theme="7"/>
      </patternFill>
    </fill>
    <fill>
      <patternFill patternType="solid">
        <fgColor theme="9" tint="0.59996337778862885"/>
        <bgColor indexed="64"/>
      </patternFill>
    </fill>
    <fill>
      <patternFill patternType="solid">
        <fgColor theme="6"/>
        <bgColor indexed="64"/>
      </patternFill>
    </fill>
    <fill>
      <patternFill patternType="solid">
        <fgColor rgb="FF245590"/>
        <bgColor indexed="64"/>
      </patternFill>
    </fill>
    <fill>
      <patternFill patternType="solid">
        <fgColor theme="0" tint="-0.34998626667073579"/>
        <bgColor indexed="64"/>
      </patternFill>
    </fill>
  </fills>
  <borders count="10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8"/>
      </left>
      <right style="thin">
        <color indexed="8"/>
      </right>
      <top/>
      <bottom/>
      <diagonal/>
    </border>
    <border>
      <left/>
      <right style="thin">
        <color indexed="8"/>
      </right>
      <top/>
      <bottom/>
      <diagonal/>
    </border>
    <border>
      <left style="thin">
        <color indexed="8"/>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8"/>
      </left>
      <right style="medium">
        <color indexed="64"/>
      </right>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top/>
      <bottom style="double">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top/>
      <bottom style="medium">
        <color theme="4" tint="0.3999755851924192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double">
        <color indexed="64"/>
      </right>
      <top/>
      <bottom style="double">
        <color indexed="64"/>
      </bottom>
      <diagonal/>
    </border>
    <border>
      <left style="double">
        <color indexed="64"/>
      </left>
      <right/>
      <top/>
      <bottom style="double">
        <color indexed="64"/>
      </bottom>
      <diagonal/>
    </border>
    <border>
      <left/>
      <right style="double">
        <color indexed="64"/>
      </right>
      <top style="double">
        <color indexed="64"/>
      </top>
      <bottom/>
      <diagonal/>
    </border>
    <border>
      <left/>
      <right/>
      <top style="double">
        <color indexed="64"/>
      </top>
      <bottom/>
      <diagonal/>
    </border>
    <border>
      <left style="double">
        <color indexed="64"/>
      </left>
      <right/>
      <top style="double">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diagonal/>
    </border>
    <border>
      <left/>
      <right/>
      <top/>
      <bottom style="medium">
        <color rgb="FF000000"/>
      </bottom>
      <diagonal/>
    </border>
    <border>
      <left/>
      <right style="medium">
        <color rgb="FF000000"/>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theme="7"/>
      </bottom>
      <diagonal/>
    </border>
    <border>
      <left style="thick">
        <color theme="0"/>
      </left>
      <right style="thick">
        <color theme="0"/>
      </right>
      <top style="thick">
        <color theme="0"/>
      </top>
      <bottom style="thick">
        <color theme="0"/>
      </bottom>
      <diagonal/>
    </border>
    <border>
      <left style="thick">
        <color theme="0"/>
      </left>
      <right style="thick">
        <color theme="0"/>
      </right>
      <top style="thin">
        <color theme="0"/>
      </top>
      <bottom style="thick">
        <color theme="0"/>
      </bottom>
      <diagonal/>
    </border>
    <border>
      <left/>
      <right/>
      <top style="thin">
        <color theme="9" tint="-0.24994659260841701"/>
      </top>
      <bottom style="thin">
        <color theme="9" tint="-0.24994659260841701"/>
      </bottom>
      <diagonal/>
    </border>
  </borders>
  <cellStyleXfs count="107">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5" fillId="21" borderId="2" applyNumberFormat="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alignment vertical="top"/>
      <protection locked="0"/>
    </xf>
    <xf numFmtId="0" fontId="22" fillId="7" borderId="1" applyNumberFormat="0" applyAlignment="0" applyProtection="0"/>
    <xf numFmtId="0" fontId="23" fillId="0" borderId="6" applyNumberFormat="0" applyFill="0" applyAlignment="0" applyProtection="0"/>
    <xf numFmtId="0" fontId="24" fillId="22" borderId="0" applyNumberFormat="0" applyBorder="0" applyAlignment="0" applyProtection="0"/>
    <xf numFmtId="0" fontId="33" fillId="23" borderId="0"/>
    <xf numFmtId="0" fontId="25" fillId="0" borderId="0">
      <alignment horizontal="center" vertical="center" wrapText="1"/>
    </xf>
    <xf numFmtId="0" fontId="38" fillId="0" borderId="0"/>
    <xf numFmtId="0" fontId="25" fillId="0" borderId="0">
      <alignment horizontal="center" vertical="center" wrapText="1"/>
    </xf>
    <xf numFmtId="0" fontId="25" fillId="0" borderId="0">
      <alignment horizontal="center" vertical="center" wrapText="1"/>
    </xf>
    <xf numFmtId="0" fontId="25" fillId="24" borderId="7" applyNumberFormat="0" applyFont="0" applyAlignment="0" applyProtection="0"/>
    <xf numFmtId="0" fontId="26" fillId="20" borderId="8" applyNumberFormat="0" applyAlignment="0" applyProtection="0"/>
    <xf numFmtId="9" fontId="6" fillId="0" borderId="0" applyFon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xf numFmtId="0" fontId="6" fillId="0" borderId="0"/>
    <xf numFmtId="0" fontId="61" fillId="0" borderId="0">
      <alignment vertical="center"/>
    </xf>
    <xf numFmtId="0" fontId="5" fillId="0" borderId="0"/>
    <xf numFmtId="0" fontId="88" fillId="0" borderId="83" applyNumberFormat="0" applyFill="0" applyAlignment="0" applyProtection="0"/>
    <xf numFmtId="9" fontId="5" fillId="0" borderId="0" applyFont="0" applyFill="0" applyBorder="0" applyAlignment="0" applyProtection="0"/>
    <xf numFmtId="0" fontId="6" fillId="0" borderId="0"/>
    <xf numFmtId="0" fontId="4" fillId="0" borderId="0"/>
    <xf numFmtId="0" fontId="6" fillId="0" borderId="0"/>
    <xf numFmtId="0" fontId="6" fillId="0" borderId="0"/>
    <xf numFmtId="0" fontId="4" fillId="0" borderId="0"/>
    <xf numFmtId="0" fontId="2" fillId="0" borderId="0"/>
    <xf numFmtId="0" fontId="115" fillId="49" borderId="59">
      <alignment horizontal="centerContinuous" vertical="center"/>
    </xf>
    <xf numFmtId="0" fontId="116" fillId="0" borderId="59">
      <alignment horizontal="center" vertical="center"/>
    </xf>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117" fillId="0" borderId="0" applyNumberFormat="0" applyFill="0" applyBorder="0" applyAlignment="0" applyProtection="0">
      <alignment vertical="top"/>
      <protection locked="0"/>
    </xf>
    <xf numFmtId="0" fontId="118" fillId="0" borderId="19">
      <alignment horizontal="left" vertical="center" wrapText="1"/>
    </xf>
    <xf numFmtId="0" fontId="6" fillId="0" borderId="0"/>
    <xf numFmtId="9" fontId="6" fillId="0" borderId="0" applyFont="0" applyFill="0" applyBorder="0" applyAlignment="0" applyProtection="0"/>
    <xf numFmtId="0" fontId="119" fillId="0" borderId="0" applyNumberFormat="0" applyFont="0" applyFill="0" applyBorder="0" applyAlignment="0" applyProtection="0">
      <alignment horizontal="left"/>
    </xf>
    <xf numFmtId="15" fontId="119" fillId="0" borderId="0" applyFont="0" applyFill="0" applyBorder="0" applyAlignment="0" applyProtection="0"/>
    <xf numFmtId="4" fontId="119" fillId="0" borderId="0" applyFont="0" applyFill="0" applyBorder="0" applyAlignment="0" applyProtection="0"/>
    <xf numFmtId="0" fontId="120" fillId="0" borderId="59">
      <alignment horizontal="center"/>
    </xf>
    <xf numFmtId="3" fontId="119" fillId="0" borderId="0" applyFont="0" applyFill="0" applyBorder="0" applyAlignment="0" applyProtection="0"/>
    <xf numFmtId="0" fontId="119" fillId="50" borderId="0" applyNumberFormat="0" applyFont="0" applyBorder="0" applyAlignment="0" applyProtection="0"/>
    <xf numFmtId="0" fontId="121" fillId="0" borderId="19">
      <alignment horizontal="center" vertical="center" wrapText="1"/>
    </xf>
    <xf numFmtId="0" fontId="6" fillId="0" borderId="0" applyNumberFormat="0" applyFill="0" applyBorder="0" applyAlignment="0" applyProtection="0"/>
    <xf numFmtId="0" fontId="6" fillId="0" borderId="0" applyNumberFormat="0" applyFill="0" applyBorder="0" applyAlignment="0" applyProtection="0"/>
    <xf numFmtId="42" fontId="6" fillId="0" borderId="0" applyFont="0" applyFill="0" applyBorder="0" applyAlignment="0" applyProtection="0"/>
    <xf numFmtId="44" fontId="6" fillId="0" borderId="0" applyFont="0" applyFill="0" applyBorder="0" applyAlignment="0" applyProtection="0"/>
    <xf numFmtId="0" fontId="6" fillId="0" borderId="0"/>
    <xf numFmtId="0" fontId="123"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127" fillId="0" borderId="0" applyNumberFormat="0" applyFill="0" applyBorder="0" applyProtection="0">
      <alignment horizontal="center" vertical="center"/>
    </xf>
    <xf numFmtId="9" fontId="128" fillId="0" borderId="0" applyFill="0" applyBorder="0" applyProtection="0">
      <alignment horizontal="center" vertical="center"/>
    </xf>
    <xf numFmtId="0" fontId="129" fillId="0" borderId="0" applyFill="0" applyBorder="0" applyProtection="0">
      <alignment horizontal="left" wrapText="1"/>
    </xf>
    <xf numFmtId="3" fontId="130" fillId="0" borderId="105" applyFill="0" applyProtection="0">
      <alignment horizontal="center"/>
    </xf>
    <xf numFmtId="0" fontId="130" fillId="0" borderId="0" applyFill="0" applyProtection="0">
      <alignment horizontal="center" vertical="center" wrapText="1"/>
    </xf>
    <xf numFmtId="0" fontId="130" fillId="0" borderId="0" applyFill="0" applyProtection="0">
      <alignment vertical="center"/>
    </xf>
    <xf numFmtId="0" fontId="130" fillId="0" borderId="0" applyFill="0" applyBorder="0" applyProtection="0">
      <alignment horizontal="center" wrapText="1"/>
    </xf>
    <xf numFmtId="0" fontId="130" fillId="0" borderId="0" applyFill="0" applyProtection="0">
      <alignment horizontal="left"/>
    </xf>
    <xf numFmtId="0" fontId="131" fillId="0" borderId="0" applyNumberFormat="0" applyFill="0" applyBorder="0" applyProtection="0">
      <alignment horizontal="left" vertical="center"/>
    </xf>
    <xf numFmtId="0" fontId="127" fillId="53" borderId="106" applyNumberFormat="0" applyFont="0" applyAlignment="0">
      <alignment horizontal="center"/>
    </xf>
    <xf numFmtId="0" fontId="127" fillId="54" borderId="106" applyNumberFormat="0" applyFont="0" applyAlignment="0">
      <alignment horizontal="center"/>
    </xf>
    <xf numFmtId="0" fontId="127" fillId="55" borderId="106" applyNumberFormat="0" applyFont="0" applyAlignment="0">
      <alignment horizontal="center"/>
    </xf>
    <xf numFmtId="0" fontId="127" fillId="56" borderId="106" applyNumberFormat="0" applyFont="0" applyAlignment="0">
      <alignment horizontal="center"/>
    </xf>
    <xf numFmtId="0" fontId="127" fillId="57" borderId="107" applyNumberFormat="0" applyFont="0" applyAlignment="0">
      <alignment horizontal="center"/>
    </xf>
    <xf numFmtId="1" fontId="132" fillId="58" borderId="108">
      <alignment horizontal="center" vertical="center"/>
    </xf>
    <xf numFmtId="0" fontId="133" fillId="58" borderId="108" applyNumberFormat="0" applyProtection="0">
      <alignment horizontal="left" vertical="center"/>
    </xf>
    <xf numFmtId="0" fontId="134" fillId="0" borderId="0" applyNumberFormat="0" applyFill="0" applyBorder="0" applyProtection="0">
      <alignment vertical="center"/>
    </xf>
    <xf numFmtId="0" fontId="135" fillId="0" borderId="0" applyNumberFormat="0" applyFill="0" applyBorder="0" applyAlignment="0" applyProtection="0"/>
    <xf numFmtId="0" fontId="135" fillId="0" borderId="0" applyNumberFormat="0" applyFill="0" applyBorder="0" applyProtection="0">
      <alignment vertical="center"/>
    </xf>
    <xf numFmtId="0" fontId="125" fillId="0" borderId="0"/>
  </cellStyleXfs>
  <cellXfs count="1211">
    <xf numFmtId="0" fontId="0" fillId="0" borderId="0" xfId="0"/>
    <xf numFmtId="0" fontId="0" fillId="25" borderId="0" xfId="0" applyFill="1"/>
    <xf numFmtId="0" fontId="10" fillId="0" borderId="0" xfId="0" applyFont="1"/>
    <xf numFmtId="0" fontId="8" fillId="25" borderId="10" xfId="41" applyFont="1" applyFill="1" applyBorder="1" applyAlignment="1">
      <alignment horizontal="centerContinuous"/>
    </xf>
    <xf numFmtId="0" fontId="10" fillId="25" borderId="0" xfId="41" applyFont="1" applyFill="1" applyAlignment="1">
      <alignment horizontal="centerContinuous"/>
    </xf>
    <xf numFmtId="0" fontId="8" fillId="25" borderId="20" xfId="41" applyFont="1" applyFill="1" applyBorder="1" applyAlignment="1">
      <alignment horizontal="centerContinuous"/>
    </xf>
    <xf numFmtId="0" fontId="10" fillId="25" borderId="24" xfId="41" applyFont="1" applyFill="1" applyBorder="1" applyAlignment="1">
      <alignment horizontal="centerContinuous"/>
    </xf>
    <xf numFmtId="0" fontId="10" fillId="25" borderId="18" xfId="41" applyFont="1" applyFill="1" applyBorder="1" applyAlignment="1">
      <alignment horizontal="centerContinuous"/>
    </xf>
    <xf numFmtId="0" fontId="8" fillId="25" borderId="13" xfId="41" applyFont="1" applyFill="1" applyBorder="1" applyAlignment="1">
      <alignment horizontal="centerContinuous"/>
    </xf>
    <xf numFmtId="0" fontId="8" fillId="25" borderId="21" xfId="41" applyFont="1" applyFill="1" applyBorder="1" applyAlignment="1">
      <alignment horizontal="center"/>
    </xf>
    <xf numFmtId="0" fontId="8" fillId="25" borderId="15" xfId="41" applyFont="1" applyFill="1" applyBorder="1" applyAlignment="1">
      <alignment horizontal="centerContinuous"/>
    </xf>
    <xf numFmtId="0" fontId="10" fillId="25" borderId="16" xfId="41" applyFont="1" applyFill="1" applyBorder="1" applyAlignment="1">
      <alignment horizontal="centerContinuous"/>
    </xf>
    <xf numFmtId="0" fontId="8" fillId="25" borderId="15" xfId="41" applyFont="1" applyFill="1" applyBorder="1" applyAlignment="1">
      <alignment horizontal="center"/>
    </xf>
    <xf numFmtId="0" fontId="8" fillId="25" borderId="22" xfId="41" applyFont="1" applyFill="1" applyBorder="1" applyAlignment="1">
      <alignment horizontal="center"/>
    </xf>
    <xf numFmtId="49" fontId="8" fillId="26" borderId="19" xfId="41" applyNumberFormat="1" applyFont="1" applyFill="1" applyBorder="1">
      <alignment horizontal="center" vertical="center" wrapText="1"/>
    </xf>
    <xf numFmtId="0" fontId="8" fillId="26" borderId="19" xfId="41" applyFont="1" applyFill="1" applyBorder="1">
      <alignment horizontal="center" vertical="center" wrapText="1"/>
    </xf>
    <xf numFmtId="0" fontId="8" fillId="0" borderId="19" xfId="41" applyFont="1" applyBorder="1">
      <alignment horizontal="center" vertical="center" wrapText="1"/>
    </xf>
    <xf numFmtId="0" fontId="32" fillId="0" borderId="0" xfId="41" applyFont="1">
      <alignment horizontal="center" vertical="center" wrapText="1"/>
    </xf>
    <xf numFmtId="0" fontId="8" fillId="27" borderId="19" xfId="41" applyFont="1" applyFill="1" applyBorder="1" applyAlignment="1">
      <alignment horizontal="center" vertical="center" wrapText="1"/>
    </xf>
    <xf numFmtId="0" fontId="8" fillId="25" borderId="20" xfId="42" applyFont="1" applyFill="1" applyBorder="1" applyAlignment="1">
      <alignment vertical="center"/>
    </xf>
    <xf numFmtId="0" fontId="8" fillId="25" borderId="24" xfId="42" applyFont="1" applyFill="1" applyBorder="1" applyAlignment="1">
      <alignment vertical="center"/>
    </xf>
    <xf numFmtId="0" fontId="8" fillId="25" borderId="18" xfId="42" applyFont="1" applyFill="1" applyBorder="1" applyAlignment="1">
      <alignment horizontal="center" vertical="center"/>
    </xf>
    <xf numFmtId="0" fontId="8" fillId="25" borderId="19" xfId="42" applyFont="1" applyFill="1" applyBorder="1" applyAlignment="1">
      <alignment horizontal="centerContinuous" vertical="center"/>
    </xf>
    <xf numFmtId="0" fontId="8" fillId="25" borderId="24" xfId="42" applyFont="1" applyFill="1" applyBorder="1" applyAlignment="1">
      <alignment horizontal="centerContinuous" vertical="center"/>
    </xf>
    <xf numFmtId="0" fontId="8" fillId="25" borderId="20" xfId="34" applyFont="1" applyFill="1" applyBorder="1" applyAlignment="1" applyProtection="1">
      <alignment horizontal="left" vertical="center"/>
    </xf>
    <xf numFmtId="0" fontId="10" fillId="25" borderId="24" xfId="42" applyFont="1" applyFill="1" applyBorder="1" applyAlignment="1">
      <alignment horizontal="left" vertical="center"/>
    </xf>
    <xf numFmtId="0" fontId="10" fillId="25" borderId="24" xfId="42" applyFont="1" applyFill="1" applyBorder="1" applyAlignment="1">
      <alignment horizontal="centerContinuous" vertical="center"/>
    </xf>
    <xf numFmtId="0" fontId="10" fillId="25" borderId="18" xfId="42" applyFont="1" applyFill="1" applyBorder="1" applyAlignment="1">
      <alignment horizontal="centerContinuous" vertical="center"/>
    </xf>
    <xf numFmtId="0" fontId="10" fillId="25" borderId="18" xfId="42" applyFont="1" applyFill="1" applyBorder="1" applyAlignment="1">
      <alignment horizontal="center" vertical="center"/>
    </xf>
    <xf numFmtId="0" fontId="8" fillId="25" borderId="24" xfId="42" applyFont="1" applyFill="1" applyBorder="1" applyAlignment="1">
      <alignment horizontal="center" vertical="center"/>
    </xf>
    <xf numFmtId="0" fontId="8" fillId="25" borderId="21" xfId="42" applyFont="1" applyFill="1" applyBorder="1" applyAlignment="1">
      <alignment horizontal="centerContinuous" vertical="center"/>
    </xf>
    <xf numFmtId="0" fontId="8" fillId="25" borderId="20" xfId="42" applyFont="1" applyFill="1" applyBorder="1" applyAlignment="1">
      <alignment horizontal="center" vertical="center"/>
    </xf>
    <xf numFmtId="0" fontId="8" fillId="25" borderId="20" xfId="42" applyFont="1" applyFill="1" applyBorder="1" applyAlignment="1">
      <alignment horizontal="left" vertical="center"/>
    </xf>
    <xf numFmtId="0" fontId="8" fillId="25" borderId="24" xfId="42" applyFont="1" applyFill="1" applyBorder="1" applyAlignment="1">
      <alignment horizontal="left" vertical="center"/>
    </xf>
    <xf numFmtId="0" fontId="35" fillId="0" borderId="19" xfId="42" applyNumberFormat="1" applyFont="1" applyBorder="1" applyAlignment="1">
      <alignment horizontal="center" vertical="center" wrapText="1"/>
    </xf>
    <xf numFmtId="0" fontId="36" fillId="23" borderId="23" xfId="38" applyNumberFormat="1" applyFont="1" applyBorder="1" applyAlignment="1">
      <alignment horizontal="center" vertical="center" wrapText="1"/>
    </xf>
    <xf numFmtId="0" fontId="35" fillId="0" borderId="25" xfId="42" applyNumberFormat="1" applyFont="1" applyBorder="1" applyAlignment="1">
      <alignment horizontal="center" vertical="center" wrapText="1"/>
    </xf>
    <xf numFmtId="0" fontId="10" fillId="25" borderId="19" xfId="42" applyFont="1" applyFill="1" applyBorder="1" applyAlignment="1" applyProtection="1">
      <alignment horizontal="center" vertical="center" wrapText="1"/>
      <protection locked="0"/>
    </xf>
    <xf numFmtId="9" fontId="36" fillId="0" borderId="26" xfId="42" applyNumberFormat="1" applyFont="1" applyBorder="1" applyAlignment="1">
      <alignment horizontal="center" vertical="center" wrapText="1"/>
    </xf>
    <xf numFmtId="0" fontId="36" fillId="0" borderId="27" xfId="42" applyNumberFormat="1" applyFont="1" applyBorder="1" applyAlignment="1">
      <alignment horizontal="center" vertical="center" wrapText="1"/>
    </xf>
    <xf numFmtId="0" fontId="36" fillId="23" borderId="19" xfId="38" applyNumberFormat="1" applyFont="1" applyBorder="1" applyAlignment="1">
      <alignment horizontal="center" vertical="center" wrapText="1"/>
    </xf>
    <xf numFmtId="0" fontId="36" fillId="0" borderId="19" xfId="42" applyNumberFormat="1" applyFont="1" applyBorder="1" applyAlignment="1">
      <alignment horizontal="center" vertical="center" wrapText="1"/>
    </xf>
    <xf numFmtId="9" fontId="36" fillId="0" borderId="19" xfId="42" applyNumberFormat="1" applyFont="1" applyBorder="1" applyAlignment="1">
      <alignment horizontal="center" vertical="center" wrapText="1"/>
    </xf>
    <xf numFmtId="0" fontId="35" fillId="23" borderId="19" xfId="38" applyNumberFormat="1" applyFont="1" applyBorder="1" applyAlignment="1">
      <alignment horizontal="center" vertical="center" wrapText="1"/>
    </xf>
    <xf numFmtId="0" fontId="10" fillId="0" borderId="19" xfId="38" applyNumberFormat="1" applyFont="1" applyFill="1" applyBorder="1" applyAlignment="1">
      <alignment horizontal="center" vertical="center" wrapText="1"/>
    </xf>
    <xf numFmtId="9" fontId="36" fillId="23" borderId="19" xfId="38" applyNumberFormat="1" applyFont="1" applyBorder="1" applyAlignment="1">
      <alignment horizontal="center" vertical="center" wrapText="1"/>
    </xf>
    <xf numFmtId="0" fontId="36" fillId="23" borderId="21" xfId="38" applyNumberFormat="1" applyFont="1" applyBorder="1" applyAlignment="1">
      <alignment horizontal="center" vertical="center" wrapText="1"/>
    </xf>
    <xf numFmtId="0" fontId="35" fillId="23" borderId="21" xfId="38" applyNumberFormat="1" applyFont="1" applyBorder="1" applyAlignment="1">
      <alignment horizontal="center" vertical="center" wrapText="1"/>
    </xf>
    <xf numFmtId="0" fontId="10" fillId="0" borderId="21" xfId="38" applyNumberFormat="1" applyFont="1" applyFill="1" applyBorder="1" applyAlignment="1">
      <alignment horizontal="center" vertical="center" wrapText="1"/>
    </xf>
    <xf numFmtId="49" fontId="36" fillId="23" borderId="21" xfId="38" applyNumberFormat="1" applyFont="1" applyBorder="1" applyAlignment="1">
      <alignment horizontal="center" vertical="center" wrapText="1"/>
    </xf>
    <xf numFmtId="0" fontId="9" fillId="23" borderId="21" xfId="38" applyNumberFormat="1" applyFont="1" applyBorder="1" applyAlignment="1">
      <alignment horizontal="center" vertical="center" wrapText="1"/>
    </xf>
    <xf numFmtId="0" fontId="10" fillId="23" borderId="19" xfId="38" applyNumberFormat="1" applyFont="1" applyBorder="1" applyAlignment="1">
      <alignment horizontal="center" vertical="center" wrapText="1"/>
    </xf>
    <xf numFmtId="49" fontId="36" fillId="23" borderId="19" xfId="38" applyNumberFormat="1" applyFont="1" applyBorder="1" applyAlignment="1">
      <alignment horizontal="center" vertical="center" wrapText="1"/>
    </xf>
    <xf numFmtId="0" fontId="10" fillId="25" borderId="20" xfId="42" applyFont="1" applyFill="1" applyBorder="1" applyAlignment="1" applyProtection="1">
      <alignment horizontal="center" vertical="center" wrapText="1"/>
      <protection locked="0"/>
    </xf>
    <xf numFmtId="0" fontId="36" fillId="0" borderId="22" xfId="38" applyNumberFormat="1" applyFont="1" applyFill="1" applyBorder="1" applyAlignment="1">
      <alignment horizontal="center" vertical="center" wrapText="1"/>
    </xf>
    <xf numFmtId="49" fontId="36" fillId="0" borderId="19" xfId="45" applyNumberFormat="1" applyFont="1" applyFill="1" applyBorder="1" applyAlignment="1">
      <alignment horizontal="center" vertical="center" wrapText="1"/>
    </xf>
    <xf numFmtId="0" fontId="10" fillId="25" borderId="19" xfId="42" applyFont="1" applyFill="1" applyBorder="1" applyAlignment="1">
      <alignment horizontal="center" vertical="center" wrapText="1"/>
    </xf>
    <xf numFmtId="0" fontId="10" fillId="0" borderId="19" xfId="42" applyFont="1" applyFill="1" applyBorder="1" applyAlignment="1">
      <alignment horizontal="center" vertical="center" wrapText="1"/>
    </xf>
    <xf numFmtId="0" fontId="10" fillId="0" borderId="19" xfId="42" applyFont="1" applyBorder="1" applyAlignment="1">
      <alignment horizontal="center" vertical="center" wrapText="1"/>
    </xf>
    <xf numFmtId="0" fontId="10" fillId="0" borderId="21" xfId="42" applyFont="1" applyBorder="1" applyAlignment="1">
      <alignment horizontal="center" vertical="center" wrapText="1"/>
    </xf>
    <xf numFmtId="0" fontId="8" fillId="23" borderId="19" xfId="38" applyNumberFormat="1" applyFont="1" applyBorder="1" applyAlignment="1">
      <alignment horizontal="center" vertical="center" wrapText="1"/>
    </xf>
    <xf numFmtId="0" fontId="10" fillId="0" borderId="19" xfId="42" applyFont="1" applyFill="1" applyBorder="1" applyAlignment="1" applyProtection="1">
      <alignment horizontal="center" vertical="center" wrapText="1"/>
      <protection locked="0"/>
    </xf>
    <xf numFmtId="9" fontId="10" fillId="0" borderId="19" xfId="45" applyFont="1" applyFill="1" applyBorder="1" applyAlignment="1" applyProtection="1">
      <alignment horizontal="center" vertical="center" wrapText="1"/>
      <protection locked="0"/>
    </xf>
    <xf numFmtId="0" fontId="10" fillId="23" borderId="20" xfId="38" applyNumberFormat="1" applyFont="1" applyBorder="1" applyAlignment="1">
      <alignment horizontal="center" vertical="center" wrapText="1"/>
    </xf>
    <xf numFmtId="0" fontId="36" fillId="23" borderId="10" xfId="38" applyNumberFormat="1" applyFont="1" applyBorder="1" applyAlignment="1">
      <alignment horizontal="center" vertical="center" wrapText="1"/>
    </xf>
    <xf numFmtId="0" fontId="8" fillId="23" borderId="20" xfId="38" applyNumberFormat="1" applyFont="1" applyBorder="1" applyAlignment="1">
      <alignment horizontal="center" vertical="center" wrapText="1"/>
    </xf>
    <xf numFmtId="0" fontId="10" fillId="0" borderId="20" xfId="42" applyFont="1" applyBorder="1" applyAlignment="1">
      <alignment horizontal="center" vertical="center" wrapText="1"/>
    </xf>
    <xf numFmtId="0" fontId="10" fillId="0" borderId="10" xfId="42" applyFont="1" applyBorder="1" applyAlignment="1">
      <alignment horizontal="center" vertical="center" wrapText="1"/>
    </xf>
    <xf numFmtId="9" fontId="10" fillId="0" borderId="24" xfId="42" applyNumberFormat="1" applyFont="1" applyBorder="1" applyAlignment="1">
      <alignment horizontal="center" vertical="center" wrapText="1"/>
    </xf>
    <xf numFmtId="9" fontId="10" fillId="0" borderId="20" xfId="42" applyNumberFormat="1" applyFont="1" applyBorder="1" applyAlignment="1">
      <alignment horizontal="center" vertical="center" wrapText="1"/>
    </xf>
    <xf numFmtId="9" fontId="10" fillId="0" borderId="21" xfId="42" applyNumberFormat="1" applyFont="1" applyBorder="1" applyAlignment="1">
      <alignment horizontal="center" vertical="center" wrapText="1"/>
    </xf>
    <xf numFmtId="0" fontId="36" fillId="23" borderId="19" xfId="38" applyNumberFormat="1" applyFont="1" applyBorder="1" applyAlignment="1">
      <alignment vertical="center" wrapText="1"/>
    </xf>
    <xf numFmtId="0" fontId="9" fillId="23" borderId="19" xfId="38" applyNumberFormat="1" applyFont="1" applyBorder="1" applyAlignment="1">
      <alignment horizontal="center" vertical="center" wrapText="1"/>
    </xf>
    <xf numFmtId="0" fontId="10" fillId="25" borderId="19" xfId="42" applyFont="1" applyFill="1" applyBorder="1">
      <alignment horizontal="center" vertical="center" wrapText="1"/>
    </xf>
    <xf numFmtId="0" fontId="10" fillId="0" borderId="19" xfId="42" applyFont="1" applyBorder="1" applyAlignment="1">
      <alignment horizontal="left" vertical="center" wrapText="1" indent="2"/>
    </xf>
    <xf numFmtId="0" fontId="10" fillId="25" borderId="15" xfId="42" applyFont="1" applyFill="1" applyBorder="1" applyAlignment="1" applyProtection="1">
      <alignment horizontal="center" vertical="center" wrapText="1"/>
      <protection locked="0"/>
    </xf>
    <xf numFmtId="0" fontId="10" fillId="25" borderId="22" xfId="42" applyFont="1" applyFill="1" applyBorder="1" applyAlignment="1" applyProtection="1">
      <alignment horizontal="center" vertical="center" wrapText="1"/>
      <protection locked="0"/>
    </xf>
    <xf numFmtId="0" fontId="8" fillId="25" borderId="28" xfId="42" applyFont="1" applyFill="1" applyBorder="1" applyAlignment="1">
      <alignment vertical="center"/>
    </xf>
    <xf numFmtId="0" fontId="8" fillId="25" borderId="29" xfId="42" applyFont="1" applyFill="1" applyBorder="1" applyAlignment="1">
      <alignment vertical="center"/>
    </xf>
    <xf numFmtId="0" fontId="10" fillId="25" borderId="29" xfId="42" applyFont="1" applyFill="1" applyBorder="1" applyAlignment="1">
      <alignment vertical="center"/>
    </xf>
    <xf numFmtId="0" fontId="10" fillId="25" borderId="30" xfId="42" applyFont="1" applyFill="1" applyBorder="1" applyAlignment="1">
      <alignment vertical="center"/>
    </xf>
    <xf numFmtId="0" fontId="30" fillId="25" borderId="29" xfId="42" applyFont="1" applyFill="1" applyBorder="1">
      <alignment horizontal="center" vertical="center" wrapText="1"/>
    </xf>
    <xf numFmtId="0" fontId="8" fillId="25" borderId="31" xfId="42" applyFont="1" applyFill="1" applyBorder="1" applyAlignment="1">
      <alignment horizontal="centerContinuous" vertical="center"/>
    </xf>
    <xf numFmtId="0" fontId="8" fillId="25" borderId="32" xfId="42" applyFont="1" applyFill="1" applyBorder="1" applyAlignment="1">
      <alignment horizontal="centerContinuous" vertical="center"/>
    </xf>
    <xf numFmtId="0" fontId="8" fillId="25" borderId="33" xfId="42" applyFont="1" applyFill="1" applyBorder="1" applyAlignment="1">
      <alignment horizontal="centerContinuous" vertical="center"/>
    </xf>
    <xf numFmtId="0" fontId="35" fillId="23" borderId="31" xfId="38" applyNumberFormat="1" applyFont="1" applyBorder="1" applyAlignment="1">
      <alignment horizontal="center" vertical="center" wrapText="1"/>
    </xf>
    <xf numFmtId="0" fontId="10" fillId="25" borderId="34" xfId="42" applyFont="1" applyFill="1" applyBorder="1" applyAlignment="1" applyProtection="1">
      <alignment horizontal="center" vertical="center" wrapText="1"/>
      <protection locked="0"/>
    </xf>
    <xf numFmtId="0" fontId="10" fillId="0" borderId="34" xfId="42" applyFont="1" applyBorder="1" applyAlignment="1">
      <alignment horizontal="center" vertical="center" wrapText="1"/>
    </xf>
    <xf numFmtId="0" fontId="10" fillId="0" borderId="35" xfId="42" applyFont="1" applyBorder="1" applyAlignment="1">
      <alignment horizontal="center" vertical="center" wrapText="1"/>
    </xf>
    <xf numFmtId="0" fontId="35" fillId="23" borderId="31" xfId="38" applyNumberFormat="1" applyFont="1" applyBorder="1" applyAlignment="1">
      <alignment vertical="center" wrapText="1"/>
    </xf>
    <xf numFmtId="0" fontId="36" fillId="0" borderId="34" xfId="42" applyNumberFormat="1" applyFont="1" applyBorder="1" applyAlignment="1">
      <alignment horizontal="center" vertical="center" wrapText="1"/>
    </xf>
    <xf numFmtId="0" fontId="8" fillId="25" borderId="31" xfId="42" applyFont="1" applyFill="1" applyBorder="1" applyAlignment="1" applyProtection="1">
      <alignment horizontal="center" vertical="center" wrapText="1"/>
      <protection locked="0"/>
    </xf>
    <xf numFmtId="0" fontId="10" fillId="25" borderId="31" xfId="42" applyFont="1" applyFill="1" applyBorder="1" applyAlignment="1" applyProtection="1">
      <alignment horizontal="center" vertical="center" wrapText="1"/>
      <protection locked="0"/>
    </xf>
    <xf numFmtId="0" fontId="10" fillId="25" borderId="36" xfId="42" applyFont="1" applyFill="1" applyBorder="1" applyAlignment="1" applyProtection="1">
      <alignment horizontal="center" vertical="center" wrapText="1"/>
      <protection locked="0"/>
    </xf>
    <xf numFmtId="0" fontId="10" fillId="25" borderId="37" xfId="42" applyFont="1" applyFill="1" applyBorder="1" applyAlignment="1" applyProtection="1">
      <alignment horizontal="center" vertical="center" wrapText="1"/>
      <protection locked="0"/>
    </xf>
    <xf numFmtId="0" fontId="10" fillId="25" borderId="32" xfId="42" applyFont="1" applyFill="1" applyBorder="1" applyAlignment="1" applyProtection="1">
      <alignment horizontal="center" vertical="center" wrapText="1"/>
      <protection locked="0"/>
    </xf>
    <xf numFmtId="0" fontId="10" fillId="25" borderId="38" xfId="42" applyFont="1" applyFill="1" applyBorder="1" applyAlignment="1" applyProtection="1">
      <alignment horizontal="center" vertical="center" wrapText="1"/>
      <protection locked="0"/>
    </xf>
    <xf numFmtId="0" fontId="10" fillId="25" borderId="39" xfId="42" applyFont="1" applyFill="1" applyBorder="1" applyAlignment="1" applyProtection="1">
      <alignment horizontal="center" vertical="center" wrapText="1"/>
      <protection locked="0"/>
    </xf>
    <xf numFmtId="0" fontId="10" fillId="25" borderId="40" xfId="42" applyFont="1" applyFill="1" applyBorder="1" applyAlignment="1" applyProtection="1">
      <alignment horizontal="center" vertical="center" wrapText="1"/>
      <protection locked="0"/>
    </xf>
    <xf numFmtId="0" fontId="10" fillId="25" borderId="41" xfId="42" applyFont="1" applyFill="1" applyBorder="1" applyAlignment="1" applyProtection="1">
      <alignment horizontal="center" vertical="center" wrapText="1"/>
      <protection locked="0"/>
    </xf>
    <xf numFmtId="0" fontId="35" fillId="0" borderId="42" xfId="42" applyNumberFormat="1" applyFont="1" applyBorder="1" applyAlignment="1">
      <alignment horizontal="center" vertical="center" wrapText="1"/>
    </xf>
    <xf numFmtId="0" fontId="36" fillId="0" borderId="26" xfId="42" applyNumberFormat="1" applyFont="1" applyBorder="1" applyAlignment="1">
      <alignment horizontal="center" vertical="center" wrapText="1"/>
    </xf>
    <xf numFmtId="0" fontId="8" fillId="25" borderId="43" xfId="42" applyFont="1" applyFill="1" applyBorder="1" applyAlignment="1">
      <alignment horizontal="centerContinuous"/>
    </xf>
    <xf numFmtId="0" fontId="8" fillId="25" borderId="44" xfId="42" applyFont="1" applyFill="1" applyBorder="1" applyAlignment="1">
      <alignment horizontal="centerContinuous"/>
    </xf>
    <xf numFmtId="0" fontId="8" fillId="25" borderId="45" xfId="42" applyFont="1" applyFill="1" applyBorder="1" applyAlignment="1">
      <alignment horizontal="centerContinuous"/>
    </xf>
    <xf numFmtId="0" fontId="8" fillId="25" borderId="46" xfId="42" applyFont="1" applyFill="1" applyBorder="1" applyAlignment="1">
      <alignment horizontal="centerContinuous"/>
    </xf>
    <xf numFmtId="0" fontId="8" fillId="25" borderId="44" xfId="42" applyFont="1" applyFill="1" applyBorder="1" applyAlignment="1">
      <alignment horizontal="center"/>
    </xf>
    <xf numFmtId="0" fontId="8" fillId="25" borderId="45" xfId="42" applyFont="1" applyFill="1" applyBorder="1" applyAlignment="1">
      <alignment horizontal="center"/>
    </xf>
    <xf numFmtId="0" fontId="8" fillId="25" borderId="46" xfId="42" applyFont="1" applyFill="1" applyBorder="1" applyAlignment="1">
      <alignment horizontal="center"/>
    </xf>
    <xf numFmtId="0" fontId="10" fillId="25" borderId="47" xfId="42" applyFont="1" applyFill="1" applyBorder="1" applyAlignment="1">
      <alignment horizontal="centerContinuous"/>
    </xf>
    <xf numFmtId="0" fontId="8" fillId="25" borderId="48" xfId="42" applyFont="1" applyFill="1" applyBorder="1" applyAlignment="1">
      <alignment horizontal="center"/>
    </xf>
    <xf numFmtId="0" fontId="36" fillId="23" borderId="20" xfId="38" applyNumberFormat="1" applyFont="1" applyBorder="1" applyAlignment="1">
      <alignment horizontal="center" vertical="center" wrapText="1"/>
    </xf>
    <xf numFmtId="0" fontId="36" fillId="0" borderId="49" xfId="42" applyNumberFormat="1" applyFont="1" applyBorder="1" applyAlignment="1">
      <alignment horizontal="center" vertical="center" wrapText="1"/>
    </xf>
    <xf numFmtId="0" fontId="35" fillId="0" borderId="19" xfId="42" applyNumberFormat="1" applyFont="1" applyBorder="1" applyAlignment="1">
      <alignment vertical="center" wrapText="1"/>
    </xf>
    <xf numFmtId="0" fontId="36" fillId="0" borderId="37" xfId="42" applyNumberFormat="1" applyFont="1" applyBorder="1" applyAlignment="1">
      <alignment horizontal="center" vertical="center" wrapText="1"/>
    </xf>
    <xf numFmtId="0" fontId="35" fillId="0" borderId="31" xfId="42" applyNumberFormat="1" applyFont="1" applyBorder="1" applyAlignment="1">
      <alignment vertical="center" wrapText="1"/>
    </xf>
    <xf numFmtId="0" fontId="10" fillId="25" borderId="50" xfId="42" applyFont="1" applyFill="1" applyBorder="1" applyAlignment="1" applyProtection="1">
      <alignment vertical="center"/>
    </xf>
    <xf numFmtId="0" fontId="25" fillId="0" borderId="0" xfId="39" applyAlignment="1"/>
    <xf numFmtId="0" fontId="25" fillId="28" borderId="0" xfId="39" applyFill="1" applyBorder="1" applyAlignment="1"/>
    <xf numFmtId="0" fontId="32" fillId="28" borderId="0" xfId="39" applyFont="1" applyFill="1" applyBorder="1" applyAlignment="1"/>
    <xf numFmtId="0" fontId="43" fillId="28" borderId="0" xfId="39" applyFont="1" applyFill="1" applyBorder="1" applyAlignment="1">
      <alignment horizontal="center"/>
    </xf>
    <xf numFmtId="0" fontId="44" fillId="28" borderId="0" xfId="39" applyFont="1" applyFill="1" applyBorder="1" applyAlignment="1">
      <alignment horizontal="center"/>
    </xf>
    <xf numFmtId="0" fontId="43" fillId="28" borderId="0" xfId="39" applyFont="1" applyFill="1" applyBorder="1" applyAlignment="1"/>
    <xf numFmtId="0" fontId="45" fillId="28" borderId="16" xfId="39" applyFont="1" applyFill="1" applyBorder="1" applyAlignment="1">
      <alignment horizontal="center"/>
    </xf>
    <xf numFmtId="0" fontId="43" fillId="28" borderId="0" xfId="39" applyFont="1" applyFill="1" applyBorder="1" applyAlignment="1">
      <alignment horizontal="right"/>
    </xf>
    <xf numFmtId="0" fontId="10" fillId="28" borderId="0" xfId="39" applyFont="1" applyFill="1" applyBorder="1" applyAlignment="1"/>
    <xf numFmtId="0" fontId="43" fillId="28" borderId="0" xfId="39" applyFont="1" applyFill="1" applyBorder="1" applyAlignment="1">
      <alignment horizontal="left"/>
    </xf>
    <xf numFmtId="15" fontId="45" fillId="28" borderId="24" xfId="39" applyNumberFormat="1" applyFont="1" applyFill="1" applyBorder="1" applyAlignment="1">
      <alignment horizontal="center"/>
    </xf>
    <xf numFmtId="0" fontId="39" fillId="0" borderId="19" xfId="40" applyFont="1" applyBorder="1" applyAlignment="1" applyProtection="1">
      <alignment vertical="top" wrapText="1"/>
      <protection locked="0"/>
    </xf>
    <xf numFmtId="0" fontId="46" fillId="0" borderId="19" xfId="40" applyFont="1" applyBorder="1" applyAlignment="1" applyProtection="1">
      <alignment horizontal="center" vertical="top" wrapText="1"/>
      <protection locked="0"/>
    </xf>
    <xf numFmtId="0" fontId="39" fillId="0" borderId="18" xfId="40" applyFont="1" applyBorder="1" applyAlignment="1" applyProtection="1">
      <alignment vertical="top" wrapText="1"/>
      <protection locked="0"/>
    </xf>
    <xf numFmtId="0" fontId="32" fillId="0" borderId="19" xfId="40" applyFont="1" applyBorder="1" applyAlignment="1" applyProtection="1">
      <alignment vertical="top" wrapText="1"/>
      <protection locked="0"/>
    </xf>
    <xf numFmtId="15" fontId="32" fillId="0" borderId="19" xfId="40" applyNumberFormat="1" applyFont="1" applyBorder="1" applyAlignment="1" applyProtection="1">
      <alignment horizontal="center" vertical="top" wrapText="1"/>
      <protection locked="0"/>
    </xf>
    <xf numFmtId="0" fontId="32" fillId="0" borderId="0" xfId="39" applyFont="1" applyAlignment="1"/>
    <xf numFmtId="0" fontId="8" fillId="25" borderId="29" xfId="42" applyFont="1" applyFill="1" applyBorder="1" applyAlignment="1">
      <alignment horizontal="center" vertical="center"/>
    </xf>
    <xf numFmtId="0" fontId="10" fillId="25" borderId="24" xfId="42" applyFont="1" applyFill="1" applyBorder="1" applyAlignment="1">
      <alignment horizontal="center" vertical="center"/>
    </xf>
    <xf numFmtId="0" fontId="10" fillId="25" borderId="32" xfId="42" applyFont="1" applyFill="1" applyBorder="1" applyAlignment="1" applyProtection="1">
      <alignment vertical="center"/>
    </xf>
    <xf numFmtId="0" fontId="8" fillId="26" borderId="11" xfId="42" applyFont="1" applyFill="1" applyBorder="1" applyAlignment="1" applyProtection="1">
      <alignment horizontal="center" vertical="center"/>
      <protection locked="0"/>
    </xf>
    <xf numFmtId="0" fontId="8" fillId="25" borderId="10" xfId="41" applyFont="1" applyFill="1" applyBorder="1" applyAlignment="1">
      <alignment horizontal="center"/>
    </xf>
    <xf numFmtId="0" fontId="8" fillId="25" borderId="13" xfId="41" applyFont="1" applyFill="1" applyBorder="1" applyAlignment="1">
      <alignment horizontal="center"/>
    </xf>
    <xf numFmtId="0" fontId="8" fillId="29" borderId="20" xfId="41" applyFont="1" applyFill="1" applyBorder="1" applyAlignment="1">
      <alignment horizontal="center" vertical="center" wrapText="1"/>
    </xf>
    <xf numFmtId="0" fontId="8" fillId="29" borderId="61" xfId="41" applyFont="1" applyFill="1" applyBorder="1" applyAlignment="1">
      <alignment horizontal="left" vertical="center" wrapText="1"/>
    </xf>
    <xf numFmtId="0" fontId="8" fillId="29" borderId="28" xfId="41" applyFont="1" applyFill="1" applyBorder="1" applyAlignment="1">
      <alignment horizontal="left" vertical="center" wrapText="1"/>
    </xf>
    <xf numFmtId="0" fontId="8" fillId="29" borderId="54" xfId="41" applyFont="1" applyFill="1" applyBorder="1" applyAlignment="1">
      <alignment horizontal="left" vertical="center" wrapText="1"/>
    </xf>
    <xf numFmtId="0" fontId="8" fillId="0" borderId="0" xfId="41" applyFont="1" applyFill="1" applyBorder="1" applyAlignment="1">
      <alignment horizontal="left"/>
    </xf>
    <xf numFmtId="0" fontId="10" fillId="0" borderId="0" xfId="41" applyFont="1" applyFill="1" applyBorder="1">
      <alignment horizontal="center" vertical="center" wrapText="1"/>
    </xf>
    <xf numFmtId="0" fontId="8" fillId="0" borderId="0" xfId="41" applyFont="1" applyFill="1" applyBorder="1" applyAlignment="1"/>
    <xf numFmtId="0" fontId="10" fillId="0" borderId="14" xfId="41" applyFont="1" applyFill="1" applyBorder="1">
      <alignment horizontal="center" vertical="center" wrapText="1"/>
    </xf>
    <xf numFmtId="0" fontId="8" fillId="0" borderId="13" xfId="41" applyFont="1" applyFill="1" applyBorder="1" applyAlignment="1">
      <alignment horizontal="left" vertical="top"/>
    </xf>
    <xf numFmtId="0" fontId="8" fillId="0" borderId="0" xfId="41" applyFont="1" applyFill="1" applyBorder="1" applyAlignment="1">
      <alignment horizontal="left" vertical="top"/>
    </xf>
    <xf numFmtId="0" fontId="8" fillId="0" borderId="14" xfId="41" applyFont="1" applyFill="1" applyBorder="1" applyAlignment="1">
      <alignment horizontal="left" vertical="top"/>
    </xf>
    <xf numFmtId="0" fontId="8" fillId="0" borderId="13" xfId="41" applyFont="1" applyFill="1" applyBorder="1" applyAlignment="1">
      <alignment vertical="top"/>
    </xf>
    <xf numFmtId="0" fontId="8" fillId="0" borderId="0" xfId="41" applyFont="1" applyFill="1" applyBorder="1" applyAlignment="1">
      <alignment vertical="top"/>
    </xf>
    <xf numFmtId="0" fontId="8" fillId="0" borderId="14" xfId="41" applyFont="1" applyFill="1" applyBorder="1" applyAlignment="1">
      <alignment vertical="top"/>
    </xf>
    <xf numFmtId="0" fontId="8" fillId="0" borderId="0" xfId="41" applyFont="1" applyFill="1" applyBorder="1">
      <alignment horizontal="center" vertical="center" wrapText="1"/>
    </xf>
    <xf numFmtId="0" fontId="8" fillId="0" borderId="13" xfId="41" applyFont="1" applyFill="1" applyBorder="1" applyAlignment="1">
      <alignment vertical="center"/>
    </xf>
    <xf numFmtId="0" fontId="10" fillId="0" borderId="0" xfId="41" applyFont="1" applyFill="1">
      <alignment horizontal="center" vertical="center" wrapText="1"/>
    </xf>
    <xf numFmtId="0" fontId="8" fillId="0" borderId="13" xfId="41" applyFont="1" applyFill="1" applyBorder="1" applyAlignment="1"/>
    <xf numFmtId="0" fontId="8" fillId="0" borderId="10" xfId="41" applyFont="1" applyFill="1" applyBorder="1" applyAlignment="1"/>
    <xf numFmtId="0" fontId="25" fillId="28" borderId="63" xfId="39" applyFill="1" applyBorder="1" applyAlignment="1"/>
    <xf numFmtId="0" fontId="25" fillId="28" borderId="57" xfId="39" applyFill="1" applyBorder="1" applyAlignment="1">
      <alignment vertical="center"/>
    </xf>
    <xf numFmtId="0" fontId="25" fillId="28" borderId="63" xfId="39" applyFill="1" applyBorder="1" applyAlignment="1">
      <alignment vertical="center"/>
    </xf>
    <xf numFmtId="0" fontId="47" fillId="33" borderId="19" xfId="40" applyFont="1" applyFill="1" applyBorder="1" applyAlignment="1" applyProtection="1">
      <alignment horizontal="center" vertical="top" wrapText="1"/>
      <protection hidden="1"/>
    </xf>
    <xf numFmtId="0" fontId="6" fillId="0" borderId="0" xfId="49"/>
    <xf numFmtId="0" fontId="41" fillId="0" borderId="0" xfId="49" applyFont="1" applyAlignment="1">
      <alignment horizontal="center"/>
    </xf>
    <xf numFmtId="0" fontId="51" fillId="0" borderId="0" xfId="0" applyFont="1" applyAlignment="1">
      <alignment horizontal="left" vertical="center" indent="8"/>
    </xf>
    <xf numFmtId="0" fontId="53" fillId="0" borderId="0" xfId="0" applyFont="1"/>
    <xf numFmtId="0" fontId="6" fillId="0" borderId="0" xfId="0" applyFont="1"/>
    <xf numFmtId="0" fontId="8" fillId="0" borderId="0" xfId="0" applyFont="1"/>
    <xf numFmtId="0" fontId="54" fillId="0" borderId="0" xfId="49" applyFont="1"/>
    <xf numFmtId="0" fontId="56" fillId="25" borderId="58" xfId="49" applyFont="1" applyFill="1" applyBorder="1"/>
    <xf numFmtId="0" fontId="56" fillId="25" borderId="59" xfId="49" applyFont="1" applyFill="1" applyBorder="1"/>
    <xf numFmtId="0" fontId="56" fillId="25" borderId="57" xfId="49" applyFont="1" applyFill="1" applyBorder="1"/>
    <xf numFmtId="0" fontId="56" fillId="25" borderId="0" xfId="49" applyFont="1" applyFill="1" applyBorder="1"/>
    <xf numFmtId="0" fontId="56" fillId="25" borderId="63" xfId="49" applyFont="1" applyFill="1" applyBorder="1"/>
    <xf numFmtId="0" fontId="54" fillId="0" borderId="0" xfId="49" applyFont="1" applyBorder="1"/>
    <xf numFmtId="0" fontId="54" fillId="27" borderId="10" xfId="49" applyFont="1" applyFill="1" applyBorder="1" applyAlignment="1">
      <alignment horizontal="right"/>
    </xf>
    <xf numFmtId="0" fontId="54" fillId="27" borderId="12" xfId="49" applyFont="1" applyFill="1" applyBorder="1" applyAlignment="1">
      <alignment horizontal="right"/>
    </xf>
    <xf numFmtId="0" fontId="54" fillId="27" borderId="15" xfId="49" applyFont="1" applyFill="1" applyBorder="1" applyAlignment="1">
      <alignment horizontal="right"/>
    </xf>
    <xf numFmtId="0" fontId="54" fillId="27" borderId="17" xfId="49" applyFont="1" applyFill="1" applyBorder="1" applyAlignment="1">
      <alignment horizontal="right"/>
    </xf>
    <xf numFmtId="0" fontId="57" fillId="30" borderId="62" xfId="49" applyFont="1" applyFill="1" applyBorder="1"/>
    <xf numFmtId="0" fontId="54" fillId="31" borderId="56" xfId="49" applyFont="1" applyFill="1" applyBorder="1" applyProtection="1">
      <protection locked="0"/>
    </xf>
    <xf numFmtId="0" fontId="57" fillId="30" borderId="51" xfId="49" applyFont="1" applyFill="1" applyBorder="1"/>
    <xf numFmtId="0" fontId="54" fillId="31" borderId="41" xfId="49" applyFont="1" applyFill="1" applyBorder="1" applyProtection="1">
      <protection locked="0"/>
    </xf>
    <xf numFmtId="0" fontId="57" fillId="30" borderId="54" xfId="49" applyFont="1" applyFill="1" applyBorder="1"/>
    <xf numFmtId="0" fontId="57" fillId="30" borderId="56" xfId="49" applyFont="1" applyFill="1" applyBorder="1"/>
    <xf numFmtId="0" fontId="57" fillId="30" borderId="31" xfId="49" applyFont="1" applyFill="1" applyBorder="1" applyAlignment="1">
      <alignment horizontal="right"/>
    </xf>
    <xf numFmtId="0" fontId="54" fillId="0" borderId="19" xfId="49" applyFont="1" applyBorder="1" applyAlignment="1">
      <alignment horizontal="center"/>
    </xf>
    <xf numFmtId="0" fontId="57" fillId="30" borderId="19" xfId="49" applyFont="1" applyFill="1" applyBorder="1" applyAlignment="1">
      <alignment horizontal="right"/>
    </xf>
    <xf numFmtId="0" fontId="57" fillId="30" borderId="31" xfId="49" applyFont="1" applyFill="1" applyBorder="1" applyAlignment="1" applyProtection="1">
      <alignment horizontal="center"/>
      <protection locked="0"/>
    </xf>
    <xf numFmtId="164" fontId="54" fillId="0" borderId="19" xfId="49" applyNumberFormat="1" applyFont="1" applyBorder="1" applyProtection="1">
      <protection locked="0"/>
    </xf>
    <xf numFmtId="2" fontId="54" fillId="27" borderId="34" xfId="49" applyNumberFormat="1" applyFont="1" applyFill="1" applyBorder="1" applyProtection="1"/>
    <xf numFmtId="2" fontId="54" fillId="0" borderId="34" xfId="49" applyNumberFormat="1" applyFont="1" applyBorder="1" applyProtection="1"/>
    <xf numFmtId="164" fontId="54" fillId="0" borderId="19" xfId="49" applyNumberFormat="1" applyFont="1" applyBorder="1" applyAlignment="1">
      <alignment horizontal="center"/>
    </xf>
    <xf numFmtId="0" fontId="57" fillId="30" borderId="51" xfId="49" applyFont="1" applyFill="1" applyBorder="1" applyAlignment="1">
      <alignment horizontal="right"/>
    </xf>
    <xf numFmtId="0" fontId="54" fillId="0" borderId="40" xfId="49" applyFont="1" applyBorder="1" applyAlignment="1">
      <alignment horizontal="center"/>
    </xf>
    <xf numFmtId="0" fontId="57" fillId="30" borderId="40" xfId="49" applyFont="1" applyFill="1" applyBorder="1" applyAlignment="1">
      <alignment horizontal="right"/>
    </xf>
    <xf numFmtId="0" fontId="54" fillId="30" borderId="62" xfId="49" applyFont="1" applyFill="1" applyBorder="1"/>
    <xf numFmtId="0" fontId="57" fillId="30" borderId="54" xfId="49" applyFont="1" applyFill="1" applyBorder="1" applyAlignment="1">
      <alignment horizontal="center"/>
    </xf>
    <xf numFmtId="0" fontId="57" fillId="30" borderId="56" xfId="49" applyFont="1" applyFill="1" applyBorder="1" applyAlignment="1">
      <alignment horizontal="center"/>
    </xf>
    <xf numFmtId="0" fontId="54" fillId="30" borderId="31" xfId="49" applyFont="1" applyFill="1" applyBorder="1" applyAlignment="1">
      <alignment horizontal="center"/>
    </xf>
    <xf numFmtId="164" fontId="54" fillId="0" borderId="19" xfId="49" applyNumberFormat="1" applyFont="1" applyBorder="1"/>
    <xf numFmtId="0" fontId="54" fillId="0" borderId="34" xfId="49" applyFont="1" applyBorder="1" applyAlignment="1">
      <alignment horizontal="center"/>
    </xf>
    <xf numFmtId="0" fontId="54" fillId="0" borderId="41" xfId="49" applyFont="1" applyBorder="1" applyAlignment="1">
      <alignment horizontal="center"/>
    </xf>
    <xf numFmtId="0" fontId="54" fillId="30" borderId="51" xfId="49" applyFont="1" applyFill="1" applyBorder="1" applyAlignment="1">
      <alignment horizontal="center"/>
    </xf>
    <xf numFmtId="164" fontId="54" fillId="0" borderId="40" xfId="49" applyNumberFormat="1" applyFont="1" applyBorder="1"/>
    <xf numFmtId="0" fontId="57" fillId="30" borderId="38" xfId="49" applyFont="1" applyFill="1" applyBorder="1"/>
    <xf numFmtId="164" fontId="57" fillId="30" borderId="77" xfId="49" applyNumberFormat="1" applyFont="1" applyFill="1" applyBorder="1"/>
    <xf numFmtId="2" fontId="57" fillId="30" borderId="71" xfId="49" applyNumberFormat="1" applyFont="1" applyFill="1" applyBorder="1" applyProtection="1"/>
    <xf numFmtId="0" fontId="56" fillId="25" borderId="64" xfId="49" applyFont="1" applyFill="1" applyBorder="1"/>
    <xf numFmtId="0" fontId="54" fillId="0" borderId="0" xfId="49" applyFont="1" applyFill="1" applyBorder="1"/>
    <xf numFmtId="0" fontId="60" fillId="0" borderId="0" xfId="49" applyFont="1" applyFill="1" applyBorder="1" applyProtection="1">
      <protection hidden="1"/>
    </xf>
    <xf numFmtId="0" fontId="60" fillId="0" borderId="0" xfId="49" applyFont="1" applyFill="1" applyBorder="1" applyAlignment="1" applyProtection="1">
      <alignment horizontal="center"/>
      <protection hidden="1"/>
    </xf>
    <xf numFmtId="164" fontId="60" fillId="0" borderId="0" xfId="49" applyNumberFormat="1" applyFont="1" applyFill="1" applyBorder="1" applyProtection="1">
      <protection hidden="1"/>
    </xf>
    <xf numFmtId="2" fontId="60" fillId="0" borderId="0" xfId="49" applyNumberFormat="1" applyFont="1" applyFill="1" applyBorder="1" applyProtection="1">
      <protection hidden="1"/>
    </xf>
    <xf numFmtId="2" fontId="54" fillId="0" borderId="0" xfId="49" applyNumberFormat="1" applyFont="1" applyBorder="1"/>
    <xf numFmtId="0" fontId="51" fillId="0" borderId="0" xfId="0" applyFont="1" applyAlignment="1">
      <alignment vertical="center"/>
    </xf>
    <xf numFmtId="0" fontId="64" fillId="0" borderId="0" xfId="0" applyFont="1"/>
    <xf numFmtId="0" fontId="66" fillId="34" borderId="59" xfId="0" applyFont="1" applyFill="1" applyBorder="1"/>
    <xf numFmtId="0" fontId="68" fillId="0" borderId="58" xfId="0" applyFont="1" applyFill="1" applyBorder="1" applyAlignment="1">
      <alignment horizontal="center"/>
    </xf>
    <xf numFmtId="0" fontId="68" fillId="0" borderId="59" xfId="0" applyFont="1" applyFill="1" applyBorder="1" applyAlignment="1">
      <alignment horizontal="center"/>
    </xf>
    <xf numFmtId="0" fontId="64" fillId="0" borderId="42" xfId="0" applyFont="1" applyFill="1" applyBorder="1"/>
    <xf numFmtId="0" fontId="64" fillId="0" borderId="22" xfId="0" applyFont="1" applyFill="1" applyBorder="1"/>
    <xf numFmtId="0" fontId="64" fillId="0" borderId="31" xfId="0" applyFont="1" applyFill="1" applyBorder="1"/>
    <xf numFmtId="0" fontId="64" fillId="0" borderId="19" xfId="0" applyFont="1" applyFill="1" applyBorder="1"/>
    <xf numFmtId="0" fontId="64" fillId="0" borderId="51" xfId="0" applyFont="1" applyFill="1" applyBorder="1"/>
    <xf numFmtId="0" fontId="64" fillId="0" borderId="40" xfId="0" applyFont="1" applyFill="1" applyBorder="1"/>
    <xf numFmtId="0" fontId="68" fillId="33" borderId="29" xfId="0" applyFont="1" applyFill="1" applyBorder="1"/>
    <xf numFmtId="0" fontId="68" fillId="33" borderId="68" xfId="0" applyFont="1" applyFill="1" applyBorder="1"/>
    <xf numFmtId="0" fontId="64" fillId="0" borderId="19" xfId="0" applyFont="1" applyBorder="1"/>
    <xf numFmtId="0" fontId="64" fillId="0" borderId="34" xfId="0" applyFont="1" applyBorder="1"/>
    <xf numFmtId="0" fontId="64" fillId="0" borderId="40" xfId="0" applyFont="1" applyBorder="1"/>
    <xf numFmtId="0" fontId="64" fillId="0" borderId="41" xfId="0" applyFont="1" applyBorder="1"/>
    <xf numFmtId="0" fontId="67" fillId="0" borderId="67" xfId="0" applyFont="1" applyBorder="1" applyAlignment="1">
      <alignment wrapText="1"/>
    </xf>
    <xf numFmtId="0" fontId="64" fillId="0" borderId="64" xfId="0" applyFont="1" applyBorder="1" applyAlignment="1">
      <alignment horizontal="center"/>
    </xf>
    <xf numFmtId="0" fontId="64" fillId="0" borderId="58" xfId="0" applyFont="1" applyBorder="1" applyAlignment="1">
      <alignment horizontal="center" vertical="center" textRotation="90"/>
    </xf>
    <xf numFmtId="0" fontId="67" fillId="0" borderId="68" xfId="0" applyFont="1" applyBorder="1" applyAlignment="1">
      <alignment horizontal="center" wrapText="1"/>
    </xf>
    <xf numFmtId="0" fontId="70" fillId="0" borderId="56" xfId="0" applyFont="1" applyBorder="1" applyAlignment="1">
      <alignment horizontal="right"/>
    </xf>
    <xf numFmtId="0" fontId="75" fillId="25" borderId="0" xfId="49" applyFont="1" applyFill="1"/>
    <xf numFmtId="0" fontId="76" fillId="34" borderId="20" xfId="49" applyFont="1" applyFill="1" applyBorder="1"/>
    <xf numFmtId="0" fontId="76" fillId="34" borderId="24" xfId="49" applyFont="1" applyFill="1" applyBorder="1"/>
    <xf numFmtId="0" fontId="76" fillId="34" borderId="18" xfId="49" applyFont="1" applyFill="1" applyBorder="1"/>
    <xf numFmtId="0" fontId="76" fillId="34" borderId="24" xfId="49" applyFont="1" applyFill="1" applyBorder="1" applyAlignment="1" applyProtection="1"/>
    <xf numFmtId="0" fontId="76" fillId="25" borderId="0" xfId="49" applyFont="1" applyFill="1"/>
    <xf numFmtId="0" fontId="76" fillId="34" borderId="13" xfId="49" applyFont="1" applyFill="1" applyBorder="1"/>
    <xf numFmtId="0" fontId="76" fillId="34" borderId="14" xfId="49" applyFont="1" applyFill="1" applyBorder="1" applyAlignment="1" applyProtection="1">
      <protection locked="0"/>
    </xf>
    <xf numFmtId="0" fontId="76" fillId="34" borderId="23" xfId="49" applyFont="1" applyFill="1" applyBorder="1" applyAlignment="1" applyProtection="1">
      <protection locked="0"/>
    </xf>
    <xf numFmtId="0" fontId="76" fillId="34" borderId="10" xfId="49" applyFont="1" applyFill="1" applyBorder="1"/>
    <xf numFmtId="0" fontId="76" fillId="34" borderId="16" xfId="49" applyFont="1" applyFill="1" applyBorder="1" applyAlignment="1"/>
    <xf numFmtId="0" fontId="76" fillId="34" borderId="15" xfId="49" applyFont="1" applyFill="1" applyBorder="1"/>
    <xf numFmtId="0" fontId="75" fillId="34" borderId="0" xfId="49" applyFont="1" applyFill="1" applyBorder="1" applyAlignment="1" applyProtection="1">
      <protection locked="0"/>
    </xf>
    <xf numFmtId="0" fontId="75" fillId="34" borderId="0" xfId="49" applyFont="1" applyFill="1" applyBorder="1" applyAlignment="1"/>
    <xf numFmtId="0" fontId="75" fillId="34" borderId="0" xfId="49" applyFont="1" applyFill="1" applyBorder="1"/>
    <xf numFmtId="0" fontId="75" fillId="34" borderId="0" xfId="49" applyFont="1" applyFill="1" applyBorder="1" applyAlignment="1">
      <alignment wrapText="1"/>
    </xf>
    <xf numFmtId="0" fontId="75" fillId="25" borderId="0" xfId="49" applyFont="1" applyFill="1" applyBorder="1"/>
    <xf numFmtId="0" fontId="75" fillId="34" borderId="13" xfId="49" applyFont="1" applyFill="1" applyBorder="1" applyAlignment="1" applyProtection="1">
      <alignment horizontal="center" vertical="center"/>
      <protection locked="0"/>
    </xf>
    <xf numFmtId="0" fontId="75" fillId="34" borderId="0" xfId="49" applyFont="1" applyFill="1" applyBorder="1" applyAlignment="1" applyProtection="1">
      <alignment horizontal="center" vertical="center"/>
      <protection locked="0"/>
    </xf>
    <xf numFmtId="0" fontId="75" fillId="34" borderId="14" xfId="49" applyFont="1" applyFill="1" applyBorder="1" applyAlignment="1" applyProtection="1">
      <alignment horizontal="center" vertical="center"/>
      <protection locked="0"/>
    </xf>
    <xf numFmtId="0" fontId="75" fillId="34" borderId="15" xfId="49" applyFont="1" applyFill="1" applyBorder="1" applyAlignment="1" applyProtection="1">
      <alignment horizontal="center" vertical="center"/>
      <protection locked="0"/>
    </xf>
    <xf numFmtId="0" fontId="75" fillId="34" borderId="16" xfId="49" applyFont="1" applyFill="1" applyBorder="1" applyAlignment="1" applyProtection="1">
      <alignment horizontal="center" vertical="center"/>
      <protection locked="0"/>
    </xf>
    <xf numFmtId="0" fontId="75" fillId="34" borderId="17" xfId="49" applyFont="1" applyFill="1" applyBorder="1" applyAlignment="1" applyProtection="1">
      <alignment horizontal="center" vertical="center"/>
      <protection locked="0"/>
    </xf>
    <xf numFmtId="0" fontId="75" fillId="34" borderId="0" xfId="49" applyFont="1" applyFill="1" applyBorder="1" applyAlignment="1">
      <alignment horizontal="center" vertical="center" textRotation="90"/>
    </xf>
    <xf numFmtId="169" fontId="75" fillId="34" borderId="22" xfId="49" applyNumberFormat="1" applyFont="1" applyFill="1" applyBorder="1" applyProtection="1">
      <protection locked="0"/>
    </xf>
    <xf numFmtId="0" fontId="75" fillId="34" borderId="22" xfId="49" applyFont="1" applyFill="1" applyBorder="1" applyProtection="1">
      <protection locked="0"/>
    </xf>
    <xf numFmtId="169" fontId="75" fillId="34" borderId="19" xfId="49" applyNumberFormat="1" applyFont="1" applyFill="1" applyBorder="1" applyProtection="1">
      <protection locked="0"/>
    </xf>
    <xf numFmtId="0" fontId="75" fillId="34" borderId="19" xfId="49" applyFont="1" applyFill="1" applyBorder="1" applyProtection="1">
      <protection locked="0"/>
    </xf>
    <xf numFmtId="169" fontId="75" fillId="34" borderId="21" xfId="49" applyNumberFormat="1" applyFont="1" applyFill="1" applyBorder="1" applyProtection="1">
      <protection locked="0"/>
    </xf>
    <xf numFmtId="0" fontId="75" fillId="34" borderId="10" xfId="49" applyFont="1" applyFill="1" applyBorder="1" applyAlignment="1"/>
    <xf numFmtId="0" fontId="75" fillId="34" borderId="11" xfId="49" applyFont="1" applyFill="1" applyBorder="1" applyAlignment="1"/>
    <xf numFmtId="0" fontId="75" fillId="34" borderId="12" xfId="49" applyFont="1" applyFill="1" applyBorder="1" applyAlignment="1"/>
    <xf numFmtId="0" fontId="75" fillId="34" borderId="15" xfId="49" applyFont="1" applyFill="1" applyBorder="1" applyAlignment="1"/>
    <xf numFmtId="0" fontId="75" fillId="34" borderId="16" xfId="49" applyFont="1" applyFill="1" applyBorder="1" applyAlignment="1"/>
    <xf numFmtId="0" fontId="75" fillId="34" borderId="17" xfId="49" applyFont="1" applyFill="1" applyBorder="1" applyAlignment="1"/>
    <xf numFmtId="0" fontId="75" fillId="34" borderId="16" xfId="49" applyFont="1" applyFill="1" applyBorder="1"/>
    <xf numFmtId="0" fontId="75" fillId="34" borderId="17" xfId="49" applyFont="1" applyFill="1" applyBorder="1"/>
    <xf numFmtId="0" fontId="75" fillId="34" borderId="0" xfId="49" applyFont="1" applyFill="1" applyBorder="1" applyAlignment="1">
      <alignment horizontal="center" vertical="center"/>
    </xf>
    <xf numFmtId="0" fontId="76" fillId="34" borderId="19" xfId="49" applyFont="1" applyFill="1" applyBorder="1" applyAlignment="1">
      <alignment horizontal="center" vertical="center"/>
    </xf>
    <xf numFmtId="0" fontId="75" fillId="34" borderId="19" xfId="49" applyFont="1" applyFill="1" applyBorder="1" applyAlignment="1">
      <alignment horizontal="center" vertical="center"/>
    </xf>
    <xf numFmtId="0" fontId="75" fillId="34" borderId="10" xfId="49" applyFont="1" applyFill="1" applyBorder="1" applyAlignment="1" applyProtection="1">
      <alignment horizontal="center" vertical="center"/>
      <protection locked="0"/>
    </xf>
    <xf numFmtId="0" fontId="75" fillId="34" borderId="11" xfId="49" applyFont="1" applyFill="1" applyBorder="1" applyAlignment="1" applyProtection="1">
      <alignment horizontal="center" vertical="center"/>
      <protection locked="0"/>
    </xf>
    <xf numFmtId="0" fontId="75" fillId="34" borderId="12" xfId="49" applyFont="1" applyFill="1" applyBorder="1" applyAlignment="1" applyProtection="1">
      <alignment horizontal="center" vertical="center"/>
      <protection locked="0"/>
    </xf>
    <xf numFmtId="0" fontId="76" fillId="34" borderId="16" xfId="49" applyFont="1" applyFill="1" applyBorder="1"/>
    <xf numFmtId="0" fontId="75" fillId="34" borderId="19" xfId="49" applyFont="1" applyFill="1" applyBorder="1" applyAlignment="1" applyProtection="1">
      <protection locked="0"/>
    </xf>
    <xf numFmtId="170" fontId="75" fillId="34" borderId="19" xfId="49" applyNumberFormat="1" applyFont="1" applyFill="1" applyBorder="1" applyProtection="1">
      <protection locked="0"/>
    </xf>
    <xf numFmtId="0" fontId="75" fillId="34" borderId="0" xfId="49" applyFont="1" applyFill="1" applyBorder="1" applyAlignment="1">
      <alignment vertical="center" textRotation="90" wrapText="1"/>
    </xf>
    <xf numFmtId="0" fontId="64" fillId="0" borderId="19" xfId="0" applyFont="1" applyBorder="1"/>
    <xf numFmtId="0" fontId="64" fillId="0" borderId="40" xfId="0" applyFont="1" applyBorder="1"/>
    <xf numFmtId="0" fontId="64" fillId="0" borderId="64" xfId="0" applyFont="1" applyBorder="1" applyAlignment="1">
      <alignment horizontal="center"/>
    </xf>
    <xf numFmtId="0" fontId="68" fillId="0" borderId="59" xfId="0" applyFont="1" applyFill="1" applyBorder="1" applyAlignment="1">
      <alignment horizontal="center"/>
    </xf>
    <xf numFmtId="0" fontId="64" fillId="0" borderId="34" xfId="0" applyFont="1" applyBorder="1"/>
    <xf numFmtId="0" fontId="32" fillId="28" borderId="0" xfId="39" applyFont="1" applyFill="1" applyBorder="1" applyAlignment="1">
      <alignment vertical="center"/>
    </xf>
    <xf numFmtId="0" fontId="25" fillId="28" borderId="0" xfId="39" applyFill="1" applyBorder="1" applyAlignment="1">
      <alignment vertical="center"/>
    </xf>
    <xf numFmtId="0" fontId="6" fillId="0" borderId="0" xfId="0" applyFont="1" applyAlignment="1">
      <alignment wrapText="1"/>
    </xf>
    <xf numFmtId="0" fontId="0" fillId="0" borderId="0" xfId="0" applyAlignment="1">
      <alignment horizontal="center"/>
    </xf>
    <xf numFmtId="0" fontId="6" fillId="0" borderId="0" xfId="0" applyFont="1" applyBorder="1" applyAlignment="1">
      <alignment horizontal="center" wrapText="1"/>
    </xf>
    <xf numFmtId="0" fontId="6" fillId="0" borderId="0" xfId="0" applyFont="1" applyBorder="1" applyAlignment="1">
      <alignment wrapText="1"/>
    </xf>
    <xf numFmtId="0" fontId="8" fillId="0" borderId="19" xfId="0" applyFont="1" applyBorder="1"/>
    <xf numFmtId="0" fontId="0" fillId="0" borderId="19" xfId="0" applyBorder="1"/>
    <xf numFmtId="0" fontId="0" fillId="0" borderId="0" xfId="0" applyBorder="1"/>
    <xf numFmtId="0" fontId="83" fillId="0" borderId="19" xfId="0" applyFont="1" applyBorder="1" applyAlignment="1">
      <alignment horizontal="center" vertical="center"/>
    </xf>
    <xf numFmtId="0" fontId="84" fillId="0" borderId="19" xfId="0" applyFont="1" applyBorder="1"/>
    <xf numFmtId="0" fontId="83" fillId="0" borderId="19" xfId="0" applyFont="1" applyBorder="1"/>
    <xf numFmtId="0" fontId="83" fillId="0" borderId="19" xfId="0" applyFont="1" applyBorder="1" applyAlignment="1">
      <alignment wrapText="1"/>
    </xf>
    <xf numFmtId="0" fontId="84" fillId="0" borderId="19" xfId="0" applyFont="1" applyBorder="1" applyAlignment="1">
      <alignment horizontal="center"/>
    </xf>
    <xf numFmtId="0" fontId="84" fillId="0" borderId="19" xfId="0" applyFont="1" applyBorder="1" applyAlignment="1">
      <alignment horizontal="center" vertical="center"/>
    </xf>
    <xf numFmtId="0" fontId="83" fillId="0" borderId="19" xfId="0" applyFont="1" applyBorder="1" applyAlignment="1">
      <alignment horizontal="center"/>
    </xf>
    <xf numFmtId="0" fontId="85" fillId="0" borderId="19" xfId="0" applyFont="1" applyBorder="1"/>
    <xf numFmtId="0" fontId="83" fillId="0" borderId="0" xfId="0" applyFont="1" applyAlignment="1">
      <alignment wrapText="1"/>
    </xf>
    <xf numFmtId="0" fontId="85" fillId="0" borderId="18" xfId="0" applyFont="1" applyBorder="1" applyAlignment="1">
      <alignment horizontal="center" vertical="center"/>
    </xf>
    <xf numFmtId="0" fontId="83" fillId="0" borderId="18" xfId="0" applyFont="1" applyBorder="1" applyAlignment="1">
      <alignment horizontal="center" vertical="center"/>
    </xf>
    <xf numFmtId="0" fontId="0" fillId="0" borderId="18" xfId="0" applyBorder="1"/>
    <xf numFmtId="0" fontId="0" fillId="0" borderId="20" xfId="0" applyBorder="1"/>
    <xf numFmtId="0" fontId="83" fillId="0" borderId="20" xfId="0" applyFont="1" applyBorder="1"/>
    <xf numFmtId="0" fontId="6" fillId="0" borderId="17"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2" xfId="0" applyFont="1" applyBorder="1" applyAlignment="1">
      <alignment textRotation="90" wrapText="1"/>
    </xf>
    <xf numFmtId="0" fontId="6" fillId="0" borderId="22" xfId="0" applyFont="1" applyBorder="1" applyAlignment="1">
      <alignment textRotation="90"/>
    </xf>
    <xf numFmtId="0" fontId="0" fillId="0" borderId="22" xfId="0" applyBorder="1" applyAlignment="1">
      <alignment textRotation="90"/>
    </xf>
    <xf numFmtId="0" fontId="6" fillId="0" borderId="22" xfId="0" applyFont="1" applyFill="1" applyBorder="1" applyAlignment="1">
      <alignment textRotation="90"/>
    </xf>
    <xf numFmtId="0" fontId="6" fillId="0" borderId="15" xfId="0" applyFont="1" applyFill="1" applyBorder="1" applyAlignment="1">
      <alignment horizontal="center" vertical="center" wrapText="1"/>
    </xf>
    <xf numFmtId="0" fontId="0" fillId="0" borderId="12" xfId="0" applyBorder="1"/>
    <xf numFmtId="0" fontId="0" fillId="0" borderId="21" xfId="0" applyBorder="1"/>
    <xf numFmtId="0" fontId="0" fillId="0" borderId="10" xfId="0" applyBorder="1"/>
    <xf numFmtId="0" fontId="34" fillId="0" borderId="31" xfId="39" applyFont="1" applyBorder="1" applyAlignment="1">
      <alignment vertical="top" wrapText="1"/>
    </xf>
    <xf numFmtId="0" fontId="39" fillId="0" borderId="19" xfId="39" applyFont="1" applyBorder="1" applyAlignment="1">
      <alignment vertical="top" wrapText="1"/>
    </xf>
    <xf numFmtId="0" fontId="25" fillId="35" borderId="0" xfId="39" applyFill="1" applyBorder="1" applyAlignment="1">
      <alignment horizontal="center"/>
    </xf>
    <xf numFmtId="0" fontId="10" fillId="35" borderId="0" xfId="39" applyFont="1" applyFill="1" applyBorder="1" applyAlignment="1"/>
    <xf numFmtId="0" fontId="25" fillId="28" borderId="43" xfId="39" applyFill="1" applyBorder="1" applyAlignment="1"/>
    <xf numFmtId="0" fontId="44" fillId="28" borderId="47" xfId="39" applyFont="1" applyFill="1" applyBorder="1" applyAlignment="1">
      <alignment horizontal="center"/>
    </xf>
    <xf numFmtId="0" fontId="43" fillId="28" borderId="47" xfId="39" applyFont="1" applyFill="1" applyBorder="1" applyAlignment="1"/>
    <xf numFmtId="0" fontId="25" fillId="28" borderId="47" xfId="39" applyFill="1" applyBorder="1" applyAlignment="1"/>
    <xf numFmtId="0" fontId="32" fillId="28" borderId="47" xfId="39" applyFont="1" applyFill="1" applyBorder="1" applyAlignment="1"/>
    <xf numFmtId="0" fontId="8" fillId="28" borderId="47" xfId="39" applyFont="1" applyFill="1" applyBorder="1" applyAlignment="1">
      <alignment horizontal="center"/>
    </xf>
    <xf numFmtId="0" fontId="45" fillId="28" borderId="29" xfId="39" applyFont="1" applyFill="1" applyBorder="1" applyAlignment="1">
      <alignment horizontal="center"/>
    </xf>
    <xf numFmtId="0" fontId="25" fillId="28" borderId="65" xfId="39" applyFill="1" applyBorder="1" applyAlignment="1"/>
    <xf numFmtId="0" fontId="47" fillId="33" borderId="34" xfId="40" applyFont="1" applyFill="1" applyBorder="1" applyAlignment="1" applyProtection="1">
      <alignment horizontal="center" vertical="top" wrapText="1"/>
      <protection hidden="1"/>
    </xf>
    <xf numFmtId="0" fontId="34" fillId="0" borderId="51" xfId="39" applyFont="1" applyBorder="1" applyAlignment="1">
      <alignment vertical="top" wrapText="1"/>
    </xf>
    <xf numFmtId="0" fontId="39" fillId="0" borderId="40" xfId="39" applyFont="1" applyBorder="1" applyAlignment="1">
      <alignment vertical="top" wrapText="1"/>
    </xf>
    <xf numFmtId="0" fontId="39" fillId="0" borderId="40" xfId="40" applyFont="1" applyBorder="1" applyAlignment="1" applyProtection="1">
      <alignment vertical="top" wrapText="1"/>
      <protection locked="0"/>
    </xf>
    <xf numFmtId="0" fontId="46" fillId="0" borderId="40" xfId="40" applyFont="1" applyBorder="1" applyAlignment="1" applyProtection="1">
      <alignment horizontal="center" vertical="top" wrapText="1"/>
      <protection locked="0"/>
    </xf>
    <xf numFmtId="0" fontId="47" fillId="33" borderId="40" xfId="40" applyFont="1" applyFill="1" applyBorder="1" applyAlignment="1" applyProtection="1">
      <alignment horizontal="center" vertical="top" wrapText="1"/>
      <protection hidden="1"/>
    </xf>
    <xf numFmtId="0" fontId="39" fillId="0" borderId="80" xfId="40" applyFont="1" applyBorder="1" applyAlignment="1" applyProtection="1">
      <alignment vertical="top" wrapText="1"/>
      <protection locked="0"/>
    </xf>
    <xf numFmtId="0" fontId="32" fillId="0" borderId="40" xfId="40" applyFont="1" applyBorder="1" applyAlignment="1" applyProtection="1">
      <alignment vertical="top" wrapText="1"/>
      <protection locked="0"/>
    </xf>
    <xf numFmtId="15" fontId="32" fillId="0" borderId="40" xfId="40" applyNumberFormat="1" applyFont="1" applyBorder="1" applyAlignment="1" applyProtection="1">
      <alignment horizontal="center" vertical="top" wrapText="1"/>
      <protection locked="0"/>
    </xf>
    <xf numFmtId="0" fontId="47" fillId="33" borderId="41" xfId="40" applyFont="1" applyFill="1" applyBorder="1" applyAlignment="1" applyProtection="1">
      <alignment horizontal="center" vertical="top" wrapText="1"/>
      <protection hidden="1"/>
    </xf>
    <xf numFmtId="0" fontId="34" fillId="0" borderId="42" xfId="39" applyFont="1" applyBorder="1" applyAlignment="1">
      <alignment vertical="top" wrapText="1"/>
    </xf>
    <xf numFmtId="0" fontId="39" fillId="0" borderId="22" xfId="39" applyFont="1" applyBorder="1" applyAlignment="1">
      <alignment vertical="top" wrapText="1"/>
    </xf>
    <xf numFmtId="0" fontId="39" fillId="0" borderId="22" xfId="40" applyFont="1" applyBorder="1" applyAlignment="1" applyProtection="1">
      <alignment vertical="top" wrapText="1"/>
      <protection locked="0"/>
    </xf>
    <xf numFmtId="0" fontId="46" fillId="0" borderId="22" xfId="40" applyFont="1" applyBorder="1" applyAlignment="1" applyProtection="1">
      <alignment horizontal="center" vertical="top" wrapText="1"/>
      <protection locked="0"/>
    </xf>
    <xf numFmtId="0" fontId="47" fillId="33" borderId="22" xfId="40" applyFont="1" applyFill="1" applyBorder="1" applyAlignment="1" applyProtection="1">
      <alignment horizontal="center" vertical="top" wrapText="1"/>
      <protection hidden="1"/>
    </xf>
    <xf numFmtId="0" fontId="39" fillId="0" borderId="17" xfId="40" applyFont="1" applyBorder="1" applyAlignment="1" applyProtection="1">
      <alignment vertical="top" wrapText="1"/>
      <protection locked="0"/>
    </xf>
    <xf numFmtId="0" fontId="32" fillId="0" borderId="22" xfId="40" applyFont="1" applyBorder="1" applyAlignment="1" applyProtection="1">
      <alignment vertical="top" wrapText="1"/>
      <protection locked="0"/>
    </xf>
    <xf numFmtId="15" fontId="32" fillId="0" borderId="22" xfId="40" applyNumberFormat="1" applyFont="1" applyBorder="1" applyAlignment="1" applyProtection="1">
      <alignment horizontal="center" vertical="top" wrapText="1"/>
      <protection locked="0"/>
    </xf>
    <xf numFmtId="0" fontId="47" fillId="33" borderId="37" xfId="40" applyFont="1" applyFill="1" applyBorder="1" applyAlignment="1" applyProtection="1">
      <alignment horizontal="center" vertical="top" wrapText="1"/>
      <protection hidden="1"/>
    </xf>
    <xf numFmtId="0" fontId="83" fillId="0" borderId="19" xfId="0" applyFont="1" applyBorder="1" applyAlignment="1">
      <alignment horizontal="left" vertical="center" wrapText="1"/>
    </xf>
    <xf numFmtId="0" fontId="83" fillId="0" borderId="20" xfId="0" applyFont="1" applyBorder="1" applyAlignment="1">
      <alignment wrapText="1"/>
    </xf>
    <xf numFmtId="0" fontId="0" fillId="0" borderId="19" xfId="0" applyBorder="1" applyAlignment="1">
      <alignment horizontal="left" vertical="center"/>
    </xf>
    <xf numFmtId="0" fontId="83" fillId="0" borderId="19" xfId="0" applyFont="1" applyBorder="1" applyAlignment="1">
      <alignment horizontal="left" vertical="center"/>
    </xf>
    <xf numFmtId="0" fontId="52" fillId="0" borderId="0" xfId="0" applyFont="1" applyAlignment="1">
      <alignment horizontal="center"/>
    </xf>
    <xf numFmtId="0" fontId="41" fillId="0" borderId="0" xfId="49" applyFont="1" applyAlignment="1">
      <alignment horizontal="center" vertical="center"/>
    </xf>
    <xf numFmtId="0" fontId="6" fillId="0" borderId="19" xfId="49" applyFont="1" applyBorder="1" applyAlignment="1">
      <alignment vertical="center" wrapText="1"/>
    </xf>
    <xf numFmtId="0" fontId="6" fillId="0" borderId="0" xfId="49" applyAlignment="1">
      <alignment vertical="center"/>
    </xf>
    <xf numFmtId="0" fontId="6" fillId="36" borderId="19" xfId="49" applyFont="1" applyFill="1" applyBorder="1" applyAlignment="1">
      <alignment horizontal="center" vertical="center"/>
    </xf>
    <xf numFmtId="0" fontId="6" fillId="0" borderId="0" xfId="49" applyFont="1" applyAlignment="1">
      <alignment vertical="center" wrapText="1"/>
    </xf>
    <xf numFmtId="0" fontId="6" fillId="0" borderId="0" xfId="49" applyFont="1" applyBorder="1" applyAlignment="1">
      <alignment horizontal="center" vertical="center"/>
    </xf>
    <xf numFmtId="0" fontId="6" fillId="0" borderId="0" xfId="49" applyAlignment="1">
      <alignment horizontal="center" vertical="center"/>
    </xf>
    <xf numFmtId="0" fontId="53" fillId="0" borderId="0" xfId="49" applyFont="1"/>
    <xf numFmtId="0" fontId="86" fillId="0" borderId="0" xfId="49" applyFont="1"/>
    <xf numFmtId="0" fontId="41" fillId="0" borderId="0" xfId="49" applyFont="1" applyAlignment="1">
      <alignment horizontal="left" vertical="top"/>
    </xf>
    <xf numFmtId="0" fontId="87" fillId="0" borderId="0" xfId="49" applyFont="1"/>
    <xf numFmtId="0" fontId="6" fillId="0" borderId="0" xfId="49" applyFont="1"/>
    <xf numFmtId="0" fontId="6" fillId="36" borderId="19" xfId="49" applyFont="1" applyFill="1" applyBorder="1" applyAlignment="1">
      <alignment horizontal="center" vertical="center" wrapText="1"/>
    </xf>
    <xf numFmtId="0" fontId="53" fillId="0" borderId="0" xfId="0" applyFont="1" applyAlignment="1"/>
    <xf numFmtId="0" fontId="52" fillId="0" borderId="0" xfId="0" applyFont="1" applyAlignment="1">
      <alignment vertical="top"/>
    </xf>
    <xf numFmtId="0" fontId="52" fillId="0" borderId="0" xfId="0" applyFont="1" applyAlignment="1"/>
    <xf numFmtId="0" fontId="5" fillId="0" borderId="0" xfId="51" applyProtection="1"/>
    <xf numFmtId="0" fontId="5" fillId="0" borderId="0" xfId="51" applyAlignment="1" applyProtection="1">
      <alignment horizontal="center"/>
    </xf>
    <xf numFmtId="0" fontId="8" fillId="0" borderId="0" xfId="54" applyFont="1" applyAlignment="1">
      <alignment vertical="center" wrapText="1"/>
    </xf>
    <xf numFmtId="0" fontId="8" fillId="0" borderId="0" xfId="54" applyFont="1" applyAlignment="1">
      <alignment vertical="top" wrapText="1"/>
    </xf>
    <xf numFmtId="0" fontId="6" fillId="0" borderId="0" xfId="54" applyAlignment="1">
      <alignment vertical="top" wrapText="1"/>
    </xf>
    <xf numFmtId="0" fontId="6" fillId="0" borderId="0" xfId="54" applyAlignment="1">
      <alignment horizontal="centerContinuous" vertical="top" wrapText="1"/>
    </xf>
    <xf numFmtId="0" fontId="6" fillId="0" borderId="0" xfId="54"/>
    <xf numFmtId="0" fontId="41" fillId="38" borderId="48" xfId="54" quotePrefix="1" applyFont="1" applyFill="1" applyBorder="1" applyAlignment="1">
      <alignment horizontal="center" vertical="center" wrapText="1"/>
    </xf>
    <xf numFmtId="0" fontId="8" fillId="38" borderId="52" xfId="54" applyFont="1" applyFill="1" applyBorder="1" applyAlignment="1">
      <alignment horizontal="left" vertical="center" indent="1"/>
    </xf>
    <xf numFmtId="0" fontId="8" fillId="38" borderId="53" xfId="54" applyFont="1" applyFill="1" applyBorder="1" applyAlignment="1">
      <alignment horizontal="left" vertical="center" indent="1"/>
    </xf>
    <xf numFmtId="0" fontId="8" fillId="38" borderId="53" xfId="54" applyFont="1" applyFill="1" applyBorder="1" applyAlignment="1">
      <alignment vertical="center"/>
    </xf>
    <xf numFmtId="0" fontId="8" fillId="38" borderId="60" xfId="54" applyFont="1" applyFill="1" applyBorder="1" applyAlignment="1">
      <alignment vertical="center"/>
    </xf>
    <xf numFmtId="0" fontId="41" fillId="39" borderId="48" xfId="54" quotePrefix="1" applyFont="1" applyFill="1" applyBorder="1" applyAlignment="1">
      <alignment horizontal="center" vertical="center" wrapText="1"/>
    </xf>
    <xf numFmtId="0" fontId="8" fillId="39" borderId="52" xfId="54" applyFont="1" applyFill="1" applyBorder="1" applyAlignment="1">
      <alignment horizontal="left" vertical="center" indent="1"/>
    </xf>
    <xf numFmtId="0" fontId="8" fillId="39" borderId="53" xfId="54" applyFont="1" applyFill="1" applyBorder="1" applyAlignment="1">
      <alignment horizontal="left" vertical="center" indent="1"/>
    </xf>
    <xf numFmtId="0" fontId="8" fillId="39" borderId="53" xfId="54" applyFont="1" applyFill="1" applyBorder="1" applyAlignment="1">
      <alignment vertical="center"/>
    </xf>
    <xf numFmtId="0" fontId="8" fillId="39" borderId="60" xfId="54" applyFont="1" applyFill="1" applyBorder="1" applyAlignment="1">
      <alignment vertical="center"/>
    </xf>
    <xf numFmtId="0" fontId="41" fillId="40" borderId="48" xfId="54" quotePrefix="1" applyFont="1" applyFill="1" applyBorder="1" applyAlignment="1">
      <alignment horizontal="center" vertical="center" wrapText="1"/>
    </xf>
    <xf numFmtId="0" fontId="8" fillId="40" borderId="52" xfId="54" applyFont="1" applyFill="1" applyBorder="1" applyAlignment="1">
      <alignment horizontal="left" vertical="center" indent="1"/>
    </xf>
    <xf numFmtId="0" fontId="8" fillId="40" borderId="53" xfId="54" applyFont="1" applyFill="1" applyBorder="1" applyAlignment="1">
      <alignment horizontal="left" vertical="center" indent="1"/>
    </xf>
    <xf numFmtId="0" fontId="8" fillId="40" borderId="53" xfId="54" applyFont="1" applyFill="1" applyBorder="1" applyAlignment="1">
      <alignment vertical="center"/>
    </xf>
    <xf numFmtId="0" fontId="8" fillId="40" borderId="60" xfId="54" applyFont="1" applyFill="1" applyBorder="1" applyAlignment="1">
      <alignment vertical="center"/>
    </xf>
    <xf numFmtId="0" fontId="41" fillId="41" borderId="48" xfId="54" quotePrefix="1" applyFont="1" applyFill="1" applyBorder="1" applyAlignment="1">
      <alignment horizontal="center" vertical="center" wrapText="1"/>
    </xf>
    <xf numFmtId="0" fontId="8" fillId="41" borderId="52" xfId="54" applyFont="1" applyFill="1" applyBorder="1" applyAlignment="1">
      <alignment horizontal="left" vertical="center" indent="1"/>
    </xf>
    <xf numFmtId="0" fontId="8" fillId="41" borderId="53" xfId="54" applyFont="1" applyFill="1" applyBorder="1" applyAlignment="1">
      <alignment horizontal="left" vertical="center" indent="1"/>
    </xf>
    <xf numFmtId="0" fontId="8" fillId="41" borderId="53" xfId="54" applyFont="1" applyFill="1" applyBorder="1" applyAlignment="1">
      <alignment vertical="center"/>
    </xf>
    <xf numFmtId="0" fontId="8" fillId="41" borderId="60" xfId="54" applyFont="1" applyFill="1" applyBorder="1" applyAlignment="1">
      <alignment vertical="center"/>
    </xf>
    <xf numFmtId="0" fontId="50" fillId="34" borderId="43" xfId="54" applyFont="1" applyFill="1" applyBorder="1" applyAlignment="1">
      <alignment horizontal="centerContinuous" vertical="top"/>
    </xf>
    <xf numFmtId="0" fontId="50" fillId="34" borderId="47" xfId="54" applyFont="1" applyFill="1" applyBorder="1" applyAlignment="1">
      <alignment horizontal="centerContinuous" vertical="top"/>
    </xf>
    <xf numFmtId="0" fontId="50" fillId="34" borderId="65" xfId="54" applyFont="1" applyFill="1" applyBorder="1" applyAlignment="1">
      <alignment horizontal="centerContinuous" vertical="top"/>
    </xf>
    <xf numFmtId="0" fontId="8" fillId="0" borderId="0" xfId="54" applyFont="1" applyAlignment="1"/>
    <xf numFmtId="0" fontId="41" fillId="34" borderId="57" xfId="54" applyFont="1" applyFill="1" applyBorder="1" applyAlignment="1">
      <alignment horizontal="centerContinuous" vertical="top"/>
    </xf>
    <xf numFmtId="0" fontId="41" fillId="34" borderId="0" xfId="54" applyFont="1" applyFill="1" applyBorder="1" applyAlignment="1">
      <alignment horizontal="left" vertical="top"/>
    </xf>
    <xf numFmtId="0" fontId="8" fillId="34" borderId="0" xfId="54" applyFont="1" applyFill="1" applyAlignment="1"/>
    <xf numFmtId="0" fontId="41" fillId="34" borderId="0" xfId="54" applyFont="1" applyFill="1" applyBorder="1" applyAlignment="1">
      <alignment horizontal="centerContinuous" vertical="top"/>
    </xf>
    <xf numFmtId="0" fontId="41" fillId="34" borderId="63" xfId="54" applyFont="1" applyFill="1" applyBorder="1" applyAlignment="1">
      <alignment horizontal="centerContinuous" vertical="top"/>
    </xf>
    <xf numFmtId="0" fontId="41" fillId="34" borderId="57" xfId="54" applyFont="1" applyFill="1" applyBorder="1" applyAlignment="1">
      <alignment vertical="top"/>
    </xf>
    <xf numFmtId="0" fontId="41" fillId="34" borderId="0" xfId="55" applyFont="1" applyFill="1" applyBorder="1" applyAlignment="1">
      <alignment horizontal="right" vertical="top"/>
    </xf>
    <xf numFmtId="0" fontId="50" fillId="34" borderId="0" xfId="55" applyFont="1" applyFill="1" applyBorder="1" applyAlignment="1">
      <alignment vertical="top"/>
    </xf>
    <xf numFmtId="0" fontId="8" fillId="34" borderId="0" xfId="55" applyFont="1" applyFill="1" applyBorder="1" applyAlignment="1"/>
    <xf numFmtId="0" fontId="41" fillId="34" borderId="0" xfId="55" applyFont="1" applyFill="1" applyBorder="1" applyAlignment="1">
      <alignment horizontal="centerContinuous" vertical="top"/>
    </xf>
    <xf numFmtId="0" fontId="41" fillId="34" borderId="0" xfId="55" applyFont="1" applyFill="1" applyBorder="1" applyAlignment="1">
      <alignment vertical="top"/>
    </xf>
    <xf numFmtId="0" fontId="41" fillId="34" borderId="0" xfId="54" applyFont="1" applyFill="1" applyBorder="1" applyAlignment="1">
      <alignment vertical="top"/>
    </xf>
    <xf numFmtId="0" fontId="8" fillId="0" borderId="0" xfId="55" applyFont="1" applyBorder="1" applyAlignment="1"/>
    <xf numFmtId="0" fontId="50" fillId="34" borderId="0" xfId="54" applyFont="1" applyFill="1" applyBorder="1" applyAlignment="1">
      <alignment vertical="top"/>
    </xf>
    <xf numFmtId="0" fontId="50" fillId="34" borderId="0" xfId="54" applyFont="1" applyFill="1" applyBorder="1" applyAlignment="1">
      <alignment horizontal="centerContinuous" vertical="top"/>
    </xf>
    <xf numFmtId="0" fontId="41" fillId="34" borderId="63" xfId="54" applyFont="1" applyFill="1" applyBorder="1" applyAlignment="1">
      <alignment vertical="top"/>
    </xf>
    <xf numFmtId="0" fontId="41" fillId="34" borderId="0" xfId="49" applyFont="1" applyFill="1" applyBorder="1" applyAlignment="1">
      <alignment horizontal="right" vertical="top"/>
    </xf>
    <xf numFmtId="0" fontId="41" fillId="34" borderId="0" xfId="55" quotePrefix="1" applyFont="1" applyFill="1" applyBorder="1" applyAlignment="1">
      <alignment vertical="top"/>
    </xf>
    <xf numFmtId="0" fontId="38" fillId="34" borderId="0" xfId="54" applyFont="1" applyFill="1" applyBorder="1" applyAlignment="1">
      <alignment vertical="top"/>
    </xf>
    <xf numFmtId="0" fontId="41" fillId="34" borderId="58" xfId="54" applyFont="1" applyFill="1" applyBorder="1" applyAlignment="1">
      <alignment vertical="top"/>
    </xf>
    <xf numFmtId="0" fontId="41" fillId="34" borderId="48" xfId="54" applyFont="1" applyFill="1" applyBorder="1" applyAlignment="1">
      <alignment horizontal="center" vertical="center" wrapText="1"/>
    </xf>
    <xf numFmtId="49" fontId="41" fillId="0" borderId="46" xfId="54" applyNumberFormat="1" applyFont="1" applyBorder="1" applyAlignment="1">
      <alignment horizontal="center" vertical="center" textRotation="90" wrapText="1"/>
    </xf>
    <xf numFmtId="49" fontId="41" fillId="0" borderId="48" xfId="54" applyNumberFormat="1" applyFont="1" applyBorder="1" applyAlignment="1">
      <alignment horizontal="center" vertical="center" wrapText="1"/>
    </xf>
    <xf numFmtId="49" fontId="41" fillId="0" borderId="46" xfId="54" applyNumberFormat="1" applyFont="1" applyBorder="1" applyAlignment="1">
      <alignment horizontal="center" vertical="center" wrapText="1"/>
    </xf>
    <xf numFmtId="0" fontId="41" fillId="0" borderId="46" xfId="54" applyFont="1" applyBorder="1" applyAlignment="1">
      <alignment horizontal="center" vertical="center" wrapText="1"/>
    </xf>
    <xf numFmtId="0" fontId="41" fillId="34" borderId="46" xfId="54" applyFont="1" applyFill="1" applyBorder="1" applyAlignment="1">
      <alignment horizontal="center" vertical="center" wrapText="1"/>
    </xf>
    <xf numFmtId="0" fontId="41" fillId="0" borderId="58" xfId="54" applyFont="1" applyBorder="1" applyAlignment="1">
      <alignment horizontal="center" vertical="center" wrapText="1"/>
    </xf>
    <xf numFmtId="0" fontId="41" fillId="0" borderId="48" xfId="54" applyFont="1" applyBorder="1" applyAlignment="1">
      <alignment horizontal="center" vertical="center" wrapText="1"/>
    </xf>
    <xf numFmtId="0" fontId="38" fillId="41" borderId="44" xfId="54" quotePrefix="1" applyFont="1" applyFill="1" applyBorder="1" applyAlignment="1">
      <alignment horizontal="center" vertical="center" wrapText="1"/>
    </xf>
    <xf numFmtId="0" fontId="38" fillId="40" borderId="48" xfId="54" quotePrefix="1" applyFont="1" applyFill="1" applyBorder="1" applyAlignment="1">
      <alignment horizontal="center" vertical="center" wrapText="1"/>
    </xf>
    <xf numFmtId="0" fontId="38" fillId="38" borderId="48" xfId="54" quotePrefix="1" applyFont="1" applyFill="1" applyBorder="1" applyAlignment="1">
      <alignment horizontal="center" vertical="center" wrapText="1"/>
    </xf>
    <xf numFmtId="0" fontId="38" fillId="39" borderId="48" xfId="54" quotePrefix="1" applyFont="1" applyFill="1" applyBorder="1" applyAlignment="1">
      <alignment horizontal="center" vertical="center" wrapText="1"/>
    </xf>
    <xf numFmtId="0" fontId="38" fillId="0" borderId="43" xfId="54" applyFont="1" applyBorder="1" applyAlignment="1">
      <alignment vertical="top" wrapText="1"/>
    </xf>
    <xf numFmtId="0" fontId="38" fillId="0" borderId="82" xfId="54" applyFont="1" applyBorder="1" applyAlignment="1">
      <alignment vertical="top" wrapText="1"/>
    </xf>
    <xf numFmtId="0" fontId="38" fillId="0" borderId="82" xfId="54" applyFont="1" applyFill="1" applyBorder="1" applyAlignment="1">
      <alignment vertical="top" wrapText="1"/>
    </xf>
    <xf numFmtId="0" fontId="38" fillId="0" borderId="82" xfId="54" applyFont="1" applyFill="1" applyBorder="1" applyAlignment="1">
      <alignment horizontal="centerContinuous" vertical="top" wrapText="1"/>
    </xf>
    <xf numFmtId="0" fontId="38" fillId="0" borderId="85" xfId="54" applyFont="1" applyBorder="1" applyAlignment="1">
      <alignment vertical="top" wrapText="1"/>
    </xf>
    <xf numFmtId="0" fontId="38" fillId="0" borderId="32" xfId="54" applyFont="1" applyBorder="1" applyAlignment="1">
      <alignment vertical="top" wrapText="1"/>
    </xf>
    <xf numFmtId="0" fontId="38" fillId="0" borderId="20" xfId="54" applyFont="1" applyBorder="1" applyAlignment="1">
      <alignment vertical="top" wrapText="1"/>
    </xf>
    <xf numFmtId="0" fontId="38" fillId="0" borderId="20" xfId="54" applyFont="1" applyFill="1" applyBorder="1" applyAlignment="1">
      <alignment vertical="top" wrapText="1"/>
    </xf>
    <xf numFmtId="0" fontId="38" fillId="0" borderId="20" xfId="54" applyFont="1" applyFill="1" applyBorder="1" applyAlignment="1">
      <alignment horizontal="centerContinuous" vertical="top" wrapText="1"/>
    </xf>
    <xf numFmtId="0" fontId="38" fillId="0" borderId="34" xfId="54" applyFont="1" applyBorder="1" applyAlignment="1">
      <alignment vertical="top" wrapText="1"/>
    </xf>
    <xf numFmtId="0" fontId="38" fillId="0" borderId="58" xfId="54" applyFont="1" applyBorder="1" applyAlignment="1">
      <alignment vertical="top" wrapText="1"/>
    </xf>
    <xf numFmtId="0" fontId="38" fillId="0" borderId="81" xfId="54" applyFont="1" applyBorder="1" applyAlignment="1">
      <alignment vertical="top" wrapText="1"/>
    </xf>
    <xf numFmtId="0" fontId="38" fillId="0" borderId="81" xfId="54" applyFont="1" applyFill="1" applyBorder="1" applyAlignment="1">
      <alignment vertical="top" wrapText="1"/>
    </xf>
    <xf numFmtId="0" fontId="38" fillId="0" borderId="81" xfId="54" applyFont="1" applyFill="1" applyBorder="1" applyAlignment="1">
      <alignment horizontal="centerContinuous" vertical="top" wrapText="1"/>
    </xf>
    <xf numFmtId="0" fontId="38" fillId="0" borderId="75" xfId="54" applyFont="1" applyBorder="1" applyAlignment="1">
      <alignment vertical="top" wrapText="1"/>
    </xf>
    <xf numFmtId="0" fontId="8" fillId="0" borderId="0" xfId="54" applyFont="1" applyAlignment="1">
      <alignment horizontal="centerContinuous" vertical="top"/>
    </xf>
    <xf numFmtId="0" fontId="6" fillId="0" borderId="0" xfId="54" applyFill="1" applyAlignment="1">
      <alignment horizontal="centerContinuous" vertical="top" wrapText="1"/>
    </xf>
    <xf numFmtId="0" fontId="6" fillId="0" borderId="0" xfId="54" applyFill="1" applyAlignment="1">
      <alignment vertical="top" wrapText="1"/>
    </xf>
    <xf numFmtId="0" fontId="8" fillId="42" borderId="48" xfId="0" applyFont="1" applyFill="1" applyBorder="1" applyAlignment="1">
      <alignment horizontal="center" vertical="center" wrapText="1"/>
    </xf>
    <xf numFmtId="0" fontId="6" fillId="0" borderId="48" xfId="0" applyFont="1" applyFill="1" applyBorder="1" applyAlignment="1">
      <alignment horizontal="center" vertical="center" wrapText="1"/>
    </xf>
    <xf numFmtId="0" fontId="6" fillId="0" borderId="48" xfId="0" applyFont="1" applyFill="1" applyBorder="1" applyAlignment="1">
      <alignment vertical="top" wrapText="1"/>
    </xf>
    <xf numFmtId="0" fontId="91" fillId="0" borderId="48" xfId="0" applyFont="1" applyFill="1" applyBorder="1" applyAlignment="1">
      <alignment horizontal="center" vertical="center"/>
    </xf>
    <xf numFmtId="0" fontId="6" fillId="0" borderId="45" xfId="0" applyFont="1" applyFill="1" applyBorder="1" applyAlignment="1">
      <alignment horizontal="center" vertical="center" wrapText="1"/>
    </xf>
    <xf numFmtId="0" fontId="6" fillId="0" borderId="46" xfId="0" applyFont="1" applyFill="1" applyBorder="1" applyAlignment="1">
      <alignment vertical="top" wrapText="1"/>
    </xf>
    <xf numFmtId="0" fontId="6" fillId="0" borderId="0" xfId="0" applyFont="1" applyFill="1" applyBorder="1" applyAlignment="1">
      <alignment vertical="top" wrapText="1"/>
    </xf>
    <xf numFmtId="0" fontId="6" fillId="0" borderId="63" xfId="0" applyFont="1" applyFill="1" applyBorder="1" applyAlignment="1">
      <alignment vertical="top" wrapText="1"/>
    </xf>
    <xf numFmtId="0" fontId="6" fillId="0" borderId="44" xfId="0" applyFont="1" applyFill="1" applyBorder="1" applyAlignment="1">
      <alignment vertical="top" wrapText="1"/>
    </xf>
    <xf numFmtId="0" fontId="6" fillId="0" borderId="48" xfId="0" applyFont="1" applyFill="1" applyBorder="1" applyAlignment="1">
      <alignment horizontal="center" vertical="center"/>
    </xf>
    <xf numFmtId="0" fontId="0" fillId="0" borderId="47" xfId="0" applyBorder="1"/>
    <xf numFmtId="0" fontId="91" fillId="0" borderId="65" xfId="0" applyFont="1" applyFill="1" applyBorder="1" applyAlignment="1">
      <alignment horizontal="center" vertical="center"/>
    </xf>
    <xf numFmtId="0" fontId="91" fillId="0" borderId="63" xfId="0" applyFont="1" applyFill="1" applyBorder="1" applyAlignment="1">
      <alignment horizontal="center" vertical="center"/>
    </xf>
    <xf numFmtId="0" fontId="6" fillId="0" borderId="46" xfId="0" applyFont="1" applyFill="1" applyBorder="1" applyAlignment="1">
      <alignment horizontal="center" vertical="center" wrapText="1"/>
    </xf>
    <xf numFmtId="0" fontId="8" fillId="42" borderId="44" xfId="49" applyFont="1" applyFill="1" applyBorder="1" applyAlignment="1">
      <alignment horizontal="center" vertical="center" wrapText="1"/>
    </xf>
    <xf numFmtId="0" fontId="8" fillId="42" borderId="65" xfId="49" applyFont="1" applyFill="1" applyBorder="1" applyAlignment="1">
      <alignment horizontal="center" vertical="center" wrapText="1"/>
    </xf>
    <xf numFmtId="0" fontId="8" fillId="42" borderId="48" xfId="49" applyFont="1" applyFill="1" applyBorder="1" applyAlignment="1">
      <alignment horizontal="center" vertical="center" wrapText="1"/>
    </xf>
    <xf numFmtId="0" fontId="6" fillId="0" borderId="44" xfId="49" applyFont="1" applyBorder="1" applyAlignment="1">
      <alignment horizontal="center" vertical="center" wrapText="1"/>
    </xf>
    <xf numFmtId="0" fontId="6" fillId="0" borderId="48" xfId="49" applyFont="1" applyBorder="1" applyAlignment="1">
      <alignment horizontal="center" vertical="center" wrapText="1"/>
    </xf>
    <xf numFmtId="0" fontId="6" fillId="0" borderId="48" xfId="49" applyFont="1" applyBorder="1" applyAlignment="1">
      <alignment horizontal="left" vertical="top" wrapText="1"/>
    </xf>
    <xf numFmtId="0" fontId="91" fillId="0" borderId="48" xfId="49" applyFont="1" applyFill="1" applyBorder="1" applyAlignment="1">
      <alignment horizontal="center" vertical="center"/>
    </xf>
    <xf numFmtId="0" fontId="6" fillId="0" borderId="48" xfId="49" applyBorder="1" applyAlignment="1">
      <alignment horizontal="center" vertical="center"/>
    </xf>
    <xf numFmtId="0" fontId="6" fillId="0" borderId="0" xfId="49" applyFont="1" applyFill="1" applyBorder="1" applyAlignment="1">
      <alignment horizontal="left" vertical="top" wrapText="1"/>
    </xf>
    <xf numFmtId="0" fontId="6" fillId="0" borderId="48" xfId="49" applyBorder="1" applyAlignment="1">
      <alignment horizontal="left" vertical="top" wrapText="1"/>
    </xf>
    <xf numFmtId="0" fontId="92" fillId="0" borderId="48" xfId="49" applyFont="1" applyFill="1" applyBorder="1" applyAlignment="1">
      <alignment horizontal="center" vertical="center"/>
    </xf>
    <xf numFmtId="0" fontId="6" fillId="0" borderId="0" xfId="49" applyAlignment="1">
      <alignment horizontal="left" vertical="top" wrapText="1"/>
    </xf>
    <xf numFmtId="0" fontId="6" fillId="0" borderId="44" xfId="49" applyFont="1" applyBorder="1" applyAlignment="1">
      <alignment vertical="top" wrapText="1"/>
    </xf>
    <xf numFmtId="0" fontId="4" fillId="0" borderId="0" xfId="58" applyAlignment="1">
      <alignment horizontal="center" vertical="center"/>
    </xf>
    <xf numFmtId="0" fontId="4" fillId="0" borderId="0" xfId="58" applyAlignment="1">
      <alignment horizontal="center" vertical="center" wrapText="1"/>
    </xf>
    <xf numFmtId="0" fontId="89" fillId="0" borderId="0" xfId="58" applyFont="1" applyAlignment="1">
      <alignment horizontal="center" vertical="center"/>
    </xf>
    <xf numFmtId="0" fontId="93" fillId="0" borderId="0" xfId="58" applyFont="1" applyAlignment="1">
      <alignment horizontal="center" vertical="center"/>
    </xf>
    <xf numFmtId="0" fontId="4" fillId="0" borderId="0" xfId="58" applyAlignment="1">
      <alignment horizontal="left" vertical="center"/>
    </xf>
    <xf numFmtId="0" fontId="94" fillId="0" borderId="0" xfId="58" applyFont="1" applyAlignment="1">
      <alignment horizontal="center" vertical="center"/>
    </xf>
    <xf numFmtId="0" fontId="95" fillId="0" borderId="0" xfId="58" applyFont="1" applyAlignment="1">
      <alignment horizontal="center" vertical="center"/>
    </xf>
    <xf numFmtId="0" fontId="89" fillId="37" borderId="0" xfId="58" applyFont="1" applyFill="1" applyAlignment="1">
      <alignment horizontal="left" vertical="center"/>
    </xf>
    <xf numFmtId="0" fontId="4" fillId="37" borderId="0" xfId="58" applyFill="1" applyAlignment="1">
      <alignment horizontal="center" vertical="center"/>
    </xf>
    <xf numFmtId="0" fontId="4" fillId="37" borderId="0" xfId="58" applyFill="1" applyBorder="1" applyAlignment="1">
      <alignment horizontal="center" vertical="center"/>
    </xf>
    <xf numFmtId="0" fontId="4" fillId="37" borderId="0" xfId="58" applyFont="1" applyFill="1" applyBorder="1" applyAlignment="1">
      <alignment horizontal="left" vertical="center"/>
    </xf>
    <xf numFmtId="0" fontId="4" fillId="0" borderId="0" xfId="58" applyFont="1" applyAlignment="1">
      <alignment horizontal="center" vertical="center"/>
    </xf>
    <xf numFmtId="0" fontId="8" fillId="37" borderId="0" xfId="49" applyFont="1" applyFill="1" applyBorder="1" applyAlignment="1">
      <alignment horizontal="center" vertical="center" wrapText="1"/>
    </xf>
    <xf numFmtId="0" fontId="4" fillId="0" borderId="0" xfId="58" applyBorder="1" applyAlignment="1">
      <alignment horizontal="center" vertical="center"/>
    </xf>
    <xf numFmtId="0" fontId="90" fillId="0" borderId="0" xfId="51" applyFont="1" applyBorder="1" applyAlignment="1" applyProtection="1">
      <alignment horizontal="left" vertical="center" wrapText="1"/>
    </xf>
    <xf numFmtId="0" fontId="7" fillId="0" borderId="0" xfId="39" applyFont="1" applyAlignment="1" applyProtection="1"/>
    <xf numFmtId="0" fontId="7" fillId="0" borderId="0" xfId="39" applyFont="1" applyFill="1" applyBorder="1" applyAlignment="1" applyProtection="1"/>
    <xf numFmtId="2" fontId="7" fillId="0" borderId="0" xfId="39" applyNumberFormat="1" applyFont="1" applyFill="1" applyBorder="1" applyAlignment="1" applyProtection="1">
      <alignment horizontal="center"/>
    </xf>
    <xf numFmtId="0" fontId="6" fillId="0" borderId="0" xfId="39" applyFont="1" applyFill="1" applyBorder="1" applyAlignment="1" applyProtection="1">
      <alignment horizontal="centerContinuous"/>
    </xf>
    <xf numFmtId="0" fontId="7" fillId="0" borderId="0" xfId="39" applyFont="1" applyFill="1" applyBorder="1" applyAlignment="1" applyProtection="1">
      <alignment horizontal="center"/>
    </xf>
    <xf numFmtId="0" fontId="7" fillId="0" borderId="0" xfId="39" applyFont="1" applyFill="1" applyBorder="1" applyAlignment="1" applyProtection="1">
      <alignment horizontal="centerContinuous"/>
    </xf>
    <xf numFmtId="0" fontId="6" fillId="0" borderId="0" xfId="39" applyFont="1" applyFill="1" applyBorder="1" applyAlignment="1" applyProtection="1"/>
    <xf numFmtId="0" fontId="36" fillId="0" borderId="0" xfId="39" applyFont="1" applyFill="1" applyBorder="1" applyAlignment="1" applyProtection="1">
      <alignment horizontal="center"/>
    </xf>
    <xf numFmtId="0" fontId="98" fillId="0" borderId="0" xfId="39" applyFont="1" applyFill="1" applyBorder="1" applyAlignment="1" applyProtection="1">
      <alignment horizontal="centerContinuous"/>
    </xf>
    <xf numFmtId="0" fontId="8" fillId="0" borderId="0" xfId="39" applyFont="1" applyFill="1" applyBorder="1" applyAlignment="1" applyProtection="1"/>
    <xf numFmtId="166" fontId="41" fillId="0" borderId="0" xfId="45" applyNumberFormat="1" applyFont="1" applyFill="1" applyBorder="1" applyProtection="1"/>
    <xf numFmtId="0" fontId="41" fillId="0" borderId="0" xfId="39" applyFont="1" applyFill="1" applyBorder="1" applyAlignment="1" applyProtection="1"/>
    <xf numFmtId="165" fontId="7" fillId="0" borderId="0" xfId="39" applyNumberFormat="1" applyFont="1" applyFill="1" applyBorder="1" applyAlignment="1" applyProtection="1"/>
    <xf numFmtId="2" fontId="36" fillId="0" borderId="0" xfId="39" applyNumberFormat="1" applyFont="1" applyFill="1" applyBorder="1" applyAlignment="1" applyProtection="1"/>
    <xf numFmtId="171" fontId="6" fillId="0" borderId="0" xfId="39" applyNumberFormat="1" applyFont="1" applyFill="1" applyBorder="1" applyAlignment="1" applyProtection="1">
      <alignment horizontal="center" vertical="center"/>
    </xf>
    <xf numFmtId="0" fontId="7" fillId="0" borderId="0" xfId="39" applyFont="1" applyFill="1" applyBorder="1" applyAlignment="1" applyProtection="1">
      <alignment horizontal="right"/>
    </xf>
    <xf numFmtId="0" fontId="98" fillId="0" borderId="0" xfId="39" applyFont="1" applyFill="1" applyBorder="1" applyAlignment="1" applyProtection="1"/>
    <xf numFmtId="0" fontId="7" fillId="0" borderId="0" xfId="39" applyFont="1" applyFill="1" applyAlignment="1" applyProtection="1"/>
    <xf numFmtId="0" fontId="43" fillId="0" borderId="0" xfId="39" applyFont="1" applyFill="1" applyBorder="1" applyAlignment="1" applyProtection="1"/>
    <xf numFmtId="172" fontId="6" fillId="0" borderId="0" xfId="39" applyNumberFormat="1" applyFont="1" applyFill="1" applyBorder="1" applyAlignment="1" applyProtection="1">
      <alignment horizontal="center"/>
    </xf>
    <xf numFmtId="171" fontId="6" fillId="0" borderId="0" xfId="39" applyNumberFormat="1" applyFont="1" applyFill="1" applyBorder="1" applyAlignment="1" applyProtection="1">
      <alignment horizontal="center"/>
    </xf>
    <xf numFmtId="1" fontId="40" fillId="0" borderId="0" xfId="39" applyNumberFormat="1" applyFont="1" applyFill="1" applyBorder="1" applyAlignment="1" applyProtection="1">
      <alignment horizontal="center"/>
    </xf>
    <xf numFmtId="0" fontId="34" fillId="0" borderId="0" xfId="39" applyFont="1" applyFill="1" applyBorder="1" applyAlignment="1" applyProtection="1"/>
    <xf numFmtId="165" fontId="99" fillId="0" borderId="0" xfId="39" applyNumberFormat="1" applyFont="1" applyFill="1" applyBorder="1" applyAlignment="1" applyProtection="1">
      <alignment horizontal="center"/>
    </xf>
    <xf numFmtId="0" fontId="8" fillId="0" borderId="0" xfId="39" applyFont="1" applyFill="1" applyBorder="1" applyAlignment="1" applyProtection="1">
      <alignment horizontal="center"/>
    </xf>
    <xf numFmtId="0" fontId="100" fillId="0" borderId="0" xfId="39" applyFont="1" applyFill="1" applyBorder="1" applyAlignment="1" applyProtection="1">
      <alignment horizontal="center"/>
    </xf>
    <xf numFmtId="0" fontId="43" fillId="0" borderId="0" xfId="39" applyFont="1" applyFill="1" applyAlignment="1" applyProtection="1"/>
    <xf numFmtId="0" fontId="7" fillId="0" borderId="0" xfId="39" applyFont="1" applyFill="1" applyAlignment="1" applyProtection="1">
      <alignment horizontal="right"/>
    </xf>
    <xf numFmtId="2" fontId="7" fillId="0" borderId="0" xfId="39" applyNumberFormat="1" applyFont="1" applyFill="1" applyBorder="1" applyAlignment="1" applyProtection="1">
      <alignment horizontal="left" indent="3"/>
    </xf>
    <xf numFmtId="0" fontId="43" fillId="0" borderId="0" xfId="39" applyFont="1" applyFill="1" applyBorder="1" applyAlignment="1" applyProtection="1">
      <alignment horizontal="center"/>
    </xf>
    <xf numFmtId="0" fontId="101" fillId="0" borderId="0" xfId="39" applyFont="1" applyFill="1" applyBorder="1" applyAlignment="1" applyProtection="1"/>
    <xf numFmtId="171" fontId="36" fillId="0" borderId="0" xfId="39" applyNumberFormat="1" applyFont="1" applyFill="1" applyBorder="1" applyAlignment="1" applyProtection="1"/>
    <xf numFmtId="171" fontId="102" fillId="0" borderId="0" xfId="39" applyNumberFormat="1" applyFont="1" applyFill="1" applyBorder="1" applyAlignment="1" applyProtection="1"/>
    <xf numFmtId="0" fontId="7" fillId="0" borderId="0" xfId="39" applyFont="1" applyBorder="1" applyAlignment="1" applyProtection="1"/>
    <xf numFmtId="171" fontId="36" fillId="0" borderId="0" xfId="39" applyNumberFormat="1" applyFont="1" applyFill="1" applyBorder="1" applyAlignment="1" applyProtection="1">
      <alignment horizontal="center"/>
    </xf>
    <xf numFmtId="171" fontId="39" fillId="0" borderId="0" xfId="39" applyNumberFormat="1" applyFont="1" applyFill="1" applyBorder="1" applyAlignment="1" applyProtection="1">
      <alignment horizontal="center" vertical="center"/>
      <protection locked="0"/>
    </xf>
    <xf numFmtId="171" fontId="7" fillId="0" borderId="0" xfId="39" applyNumberFormat="1" applyFont="1" applyFill="1" applyBorder="1" applyAlignment="1" applyProtection="1">
      <alignment horizontal="center" vertical="center"/>
    </xf>
    <xf numFmtId="10" fontId="39" fillId="0" borderId="55" xfId="39" applyNumberFormat="1" applyFont="1" applyFill="1" applyBorder="1" applyAlignment="1" applyProtection="1">
      <alignment horizontal="center" vertical="center"/>
      <protection locked="0"/>
    </xf>
    <xf numFmtId="0" fontId="34" fillId="27" borderId="19" xfId="39" applyFont="1" applyFill="1" applyBorder="1" applyAlignment="1" applyProtection="1"/>
    <xf numFmtId="171" fontId="39" fillId="0" borderId="55" xfId="39" applyNumberFormat="1" applyFont="1" applyFill="1" applyBorder="1" applyAlignment="1" applyProtection="1">
      <alignment horizontal="center" vertical="center"/>
      <protection locked="0"/>
    </xf>
    <xf numFmtId="171" fontId="39" fillId="0" borderId="84" xfId="39" applyNumberFormat="1" applyFont="1" applyFill="1" applyBorder="1" applyAlignment="1" applyProtection="1">
      <alignment horizontal="center" vertical="center"/>
      <protection locked="0"/>
    </xf>
    <xf numFmtId="0" fontId="7" fillId="0" borderId="55" xfId="39" applyFont="1" applyBorder="1" applyAlignment="1" applyProtection="1">
      <alignment horizontal="center"/>
    </xf>
    <xf numFmtId="171" fontId="6" fillId="0" borderId="19" xfId="39" applyNumberFormat="1" applyFont="1" applyFill="1" applyBorder="1" applyAlignment="1" applyProtection="1">
      <alignment horizontal="center"/>
    </xf>
    <xf numFmtId="171" fontId="7" fillId="0" borderId="19" xfId="39" applyNumberFormat="1" applyFont="1" applyFill="1" applyBorder="1" applyAlignment="1" applyProtection="1">
      <alignment horizontal="center" vertical="center"/>
    </xf>
    <xf numFmtId="171" fontId="43" fillId="0" borderId="19" xfId="39" applyNumberFormat="1" applyFont="1" applyFill="1" applyBorder="1" applyAlignment="1" applyProtection="1">
      <alignment horizontal="center" vertical="center"/>
    </xf>
    <xf numFmtId="171" fontId="39" fillId="0" borderId="19" xfId="39" applyNumberFormat="1" applyFont="1" applyFill="1" applyBorder="1" applyAlignment="1" applyProtection="1">
      <alignment horizontal="center" vertical="center"/>
      <protection locked="0"/>
    </xf>
    <xf numFmtId="165" fontId="7" fillId="0" borderId="19" xfId="39" applyNumberFormat="1" applyFont="1" applyFill="1" applyBorder="1" applyAlignment="1" applyProtection="1">
      <alignment horizontal="center" vertical="center"/>
    </xf>
    <xf numFmtId="0" fontId="8" fillId="0" borderId="19" xfId="39" applyFont="1" applyFill="1" applyBorder="1" applyAlignment="1" applyProtection="1">
      <alignment horizontal="center"/>
    </xf>
    <xf numFmtId="0" fontId="8" fillId="27" borderId="19" xfId="39" applyFont="1" applyFill="1" applyBorder="1" applyAlignment="1" applyProtection="1">
      <alignment horizontal="center"/>
    </xf>
    <xf numFmtId="0" fontId="38" fillId="0" borderId="0" xfId="39" applyFont="1" applyAlignment="1" applyProtection="1"/>
    <xf numFmtId="0" fontId="38" fillId="0" borderId="0" xfId="39" applyFont="1" applyFill="1" applyAlignment="1" applyProtection="1"/>
    <xf numFmtId="0" fontId="38" fillId="0" borderId="0" xfId="39" applyFont="1" applyFill="1" applyAlignment="1" applyProtection="1">
      <alignment horizontal="right"/>
    </xf>
    <xf numFmtId="0" fontId="41" fillId="0" borderId="0" xfId="39" quotePrefix="1" applyFont="1" applyFill="1" applyBorder="1" applyAlignment="1" applyProtection="1">
      <alignment horizontal="right"/>
    </xf>
    <xf numFmtId="0" fontId="41" fillId="0" borderId="55" xfId="39" applyFont="1" applyFill="1" applyBorder="1" applyAlignment="1" applyProtection="1">
      <alignment horizontal="center"/>
    </xf>
    <xf numFmtId="0" fontId="41" fillId="37" borderId="84" xfId="39" quotePrefix="1" applyFont="1" applyFill="1" applyBorder="1" applyAlignment="1" applyProtection="1">
      <alignment horizontal="left" vertical="center"/>
    </xf>
    <xf numFmtId="0" fontId="38" fillId="0" borderId="0" xfId="39" applyFont="1" applyFill="1" applyBorder="1" applyAlignment="1" applyProtection="1"/>
    <xf numFmtId="0" fontId="38" fillId="0" borderId="0" xfId="39" applyFont="1" applyFill="1" applyBorder="1" applyAlignment="1" applyProtection="1">
      <protection locked="0"/>
    </xf>
    <xf numFmtId="0" fontId="38" fillId="0" borderId="0" xfId="39" applyFont="1" applyFill="1" applyBorder="1" applyAlignment="1" applyProtection="1">
      <alignment horizontal="right"/>
    </xf>
    <xf numFmtId="0" fontId="38" fillId="0" borderId="0" xfId="39" applyFont="1" applyFill="1" applyBorder="1" applyAlignment="1" applyProtection="1">
      <alignment horizontal="centerContinuous"/>
    </xf>
    <xf numFmtId="0" fontId="38" fillId="0" borderId="40" xfId="39" applyFont="1" applyBorder="1" applyAlignment="1" applyProtection="1">
      <alignment horizontal="center" vertical="center"/>
    </xf>
    <xf numFmtId="0" fontId="41" fillId="43" borderId="51" xfId="39" quotePrefix="1" applyFont="1" applyFill="1" applyBorder="1" applyAlignment="1" applyProtection="1">
      <alignment horizontal="center" vertical="center"/>
    </xf>
    <xf numFmtId="0" fontId="38" fillId="0" borderId="54" xfId="39" applyFont="1" applyFill="1" applyBorder="1" applyAlignment="1" applyProtection="1">
      <alignment horizontal="center" vertical="center"/>
    </xf>
    <xf numFmtId="0" fontId="41" fillId="43" borderId="62" xfId="39" quotePrefix="1" applyFont="1" applyFill="1" applyBorder="1" applyAlignment="1" applyProtection="1">
      <alignment horizontal="center" vertical="center"/>
    </xf>
    <xf numFmtId="0" fontId="38" fillId="0" borderId="0" xfId="39" applyFont="1" applyBorder="1" applyAlignment="1" applyProtection="1">
      <protection locked="0"/>
    </xf>
    <xf numFmtId="0" fontId="41" fillId="0" borderId="0" xfId="39" applyFont="1" applyBorder="1" applyAlignment="1" applyProtection="1">
      <alignment horizontal="center"/>
      <protection locked="0"/>
    </xf>
    <xf numFmtId="0" fontId="8" fillId="0" borderId="0" xfId="39" quotePrefix="1" applyFont="1" applyFill="1" applyBorder="1" applyAlignment="1" applyProtection="1">
      <alignment horizontal="right"/>
    </xf>
    <xf numFmtId="0" fontId="41" fillId="0" borderId="0" xfId="39" applyFont="1" applyFill="1" applyBorder="1" applyAlignment="1" applyProtection="1">
      <alignment horizontal="right"/>
    </xf>
    <xf numFmtId="0" fontId="41" fillId="0" borderId="0" xfId="39" applyFont="1" applyFill="1" applyBorder="1" applyAlignment="1" applyProtection="1">
      <alignment horizontal="center"/>
      <protection locked="0"/>
    </xf>
    <xf numFmtId="0" fontId="41" fillId="0" borderId="41" xfId="39" applyFont="1" applyBorder="1" applyAlignment="1" applyProtection="1">
      <alignment horizontal="center"/>
      <protection locked="0"/>
    </xf>
    <xf numFmtId="0" fontId="8" fillId="37" borderId="51" xfId="39" quotePrefix="1" applyFont="1" applyFill="1" applyBorder="1" applyAlignment="1" applyProtection="1">
      <alignment horizontal="right"/>
    </xf>
    <xf numFmtId="0" fontId="41" fillId="0" borderId="37" xfId="39" applyFont="1" applyFill="1" applyBorder="1" applyAlignment="1" applyProtection="1">
      <alignment horizontal="center"/>
      <protection locked="0"/>
    </xf>
    <xf numFmtId="0" fontId="8" fillId="37" borderId="42" xfId="39" quotePrefix="1" applyFont="1" applyFill="1" applyBorder="1" applyAlignment="1" applyProtection="1">
      <alignment horizontal="right"/>
    </xf>
    <xf numFmtId="0" fontId="38" fillId="0" borderId="0" xfId="39" applyFont="1" applyAlignment="1" applyProtection="1">
      <alignment horizontal="right"/>
    </xf>
    <xf numFmtId="0" fontId="38" fillId="0" borderId="0" xfId="39" applyFont="1" applyBorder="1" applyAlignment="1" applyProtection="1"/>
    <xf numFmtId="0" fontId="41" fillId="0" borderId="48" xfId="39" applyFont="1" applyFill="1" applyBorder="1" applyAlignment="1" applyProtection="1">
      <alignment horizontal="center"/>
      <protection locked="0"/>
    </xf>
    <xf numFmtId="0" fontId="8" fillId="37" borderId="48" xfId="39" quotePrefix="1" applyFont="1" applyFill="1" applyBorder="1" applyAlignment="1" applyProtection="1">
      <alignment horizontal="right"/>
    </xf>
    <xf numFmtId="0" fontId="107" fillId="0" borderId="0" xfId="49" applyFont="1"/>
    <xf numFmtId="164" fontId="36" fillId="0" borderId="0" xfId="39" applyNumberFormat="1" applyFont="1" applyFill="1" applyBorder="1" applyAlignment="1" applyProtection="1"/>
    <xf numFmtId="164" fontId="6" fillId="0" borderId="0" xfId="39" applyNumberFormat="1" applyFont="1" applyFill="1" applyBorder="1" applyAlignment="1" applyProtection="1">
      <alignment horizontal="center"/>
    </xf>
    <xf numFmtId="164" fontId="36" fillId="0" borderId="0" xfId="39" applyNumberFormat="1" applyFont="1" applyFill="1" applyBorder="1" applyAlignment="1" applyProtection="1">
      <alignment horizontal="center"/>
    </xf>
    <xf numFmtId="164" fontId="7" fillId="0" borderId="0" xfId="39" applyNumberFormat="1" applyFont="1" applyFill="1" applyBorder="1" applyAlignment="1" applyProtection="1">
      <alignment horizontal="center"/>
    </xf>
    <xf numFmtId="0" fontId="7" fillId="27" borderId="64" xfId="39" applyFont="1" applyFill="1" applyBorder="1" applyAlignment="1" applyProtection="1"/>
    <xf numFmtId="0" fontId="7" fillId="27" borderId="59" xfId="39" applyFont="1" applyFill="1" applyBorder="1" applyAlignment="1" applyProtection="1"/>
    <xf numFmtId="0" fontId="7" fillId="27" borderId="58" xfId="39" applyFont="1" applyFill="1" applyBorder="1" applyAlignment="1" applyProtection="1"/>
    <xf numFmtId="0" fontId="7" fillId="27" borderId="63" xfId="39" applyFont="1" applyFill="1" applyBorder="1" applyAlignment="1" applyProtection="1"/>
    <xf numFmtId="2" fontId="7" fillId="27" borderId="41" xfId="39" applyNumberFormat="1" applyFont="1" applyFill="1" applyBorder="1" applyAlignment="1" applyProtection="1">
      <alignment horizontal="center"/>
    </xf>
    <xf numFmtId="2" fontId="7" fillId="27" borderId="40" xfId="39" applyNumberFormat="1" applyFont="1" applyFill="1" applyBorder="1" applyAlignment="1" applyProtection="1">
      <alignment horizontal="center"/>
    </xf>
    <xf numFmtId="0" fontId="7" fillId="27" borderId="40" xfId="39" applyFont="1" applyFill="1" applyBorder="1" applyAlignment="1" applyProtection="1">
      <alignment horizontal="centerContinuous"/>
    </xf>
    <xf numFmtId="0" fontId="6" fillId="27" borderId="51" xfId="39" applyFont="1" applyFill="1" applyBorder="1" applyAlignment="1" applyProtection="1">
      <alignment horizontal="centerContinuous"/>
    </xf>
    <xf numFmtId="0" fontId="7" fillId="27" borderId="57" xfId="39" applyFont="1" applyFill="1" applyBorder="1" applyAlignment="1" applyProtection="1"/>
    <xf numFmtId="0" fontId="7" fillId="27" borderId="56" xfId="39" applyFont="1" applyFill="1" applyBorder="1" applyAlignment="1" applyProtection="1">
      <alignment horizontal="center"/>
    </xf>
    <xf numFmtId="0" fontId="7" fillId="27" borderId="54" xfId="39" applyFont="1" applyFill="1" applyBorder="1" applyAlignment="1" applyProtection="1">
      <alignment horizontal="center"/>
    </xf>
    <xf numFmtId="0" fontId="7" fillId="27" borderId="54" xfId="39" applyFont="1" applyFill="1" applyBorder="1" applyAlignment="1" applyProtection="1">
      <alignment horizontal="centerContinuous"/>
    </xf>
    <xf numFmtId="0" fontId="7" fillId="27" borderId="62" xfId="39" applyFont="1" applyFill="1" applyBorder="1" applyAlignment="1" applyProtection="1">
      <alignment horizontal="centerContinuous"/>
    </xf>
    <xf numFmtId="0" fontId="6" fillId="27" borderId="57" xfId="39" applyFont="1" applyFill="1" applyBorder="1" applyAlignment="1" applyProtection="1"/>
    <xf numFmtId="0" fontId="36" fillId="27" borderId="41" xfId="39" applyFont="1" applyFill="1" applyBorder="1" applyAlignment="1" applyProtection="1">
      <alignment horizontal="center"/>
    </xf>
    <xf numFmtId="0" fontId="36" fillId="27" borderId="40" xfId="39" applyFont="1" applyFill="1" applyBorder="1" applyAlignment="1" applyProtection="1">
      <alignment horizontal="center"/>
    </xf>
    <xf numFmtId="0" fontId="7" fillId="27" borderId="40" xfId="39" applyFont="1" applyFill="1" applyBorder="1" applyAlignment="1" applyProtection="1">
      <alignment horizontal="center"/>
    </xf>
    <xf numFmtId="0" fontId="7" fillId="27" borderId="51" xfId="39" applyFont="1" applyFill="1" applyBorder="1" applyAlignment="1" applyProtection="1">
      <alignment horizontal="center"/>
    </xf>
    <xf numFmtId="0" fontId="36" fillId="27" borderId="56" xfId="39" applyFont="1" applyFill="1" applyBorder="1" applyAlignment="1" applyProtection="1">
      <alignment horizontal="center"/>
    </xf>
    <xf numFmtId="0" fontId="36" fillId="27" borderId="54" xfId="39" applyFont="1" applyFill="1" applyBorder="1" applyAlignment="1" applyProtection="1">
      <alignment horizontal="center"/>
    </xf>
    <xf numFmtId="0" fontId="7" fillId="27" borderId="62" xfId="39" applyFont="1" applyFill="1" applyBorder="1" applyAlignment="1" applyProtection="1">
      <alignment horizontal="center"/>
    </xf>
    <xf numFmtId="0" fontId="7" fillId="27" borderId="41" xfId="39" applyFont="1" applyFill="1" applyBorder="1" applyAlignment="1" applyProtection="1">
      <alignment horizontal="center"/>
    </xf>
    <xf numFmtId="0" fontId="7" fillId="27" borderId="51" xfId="39" applyFont="1" applyFill="1" applyBorder="1" applyAlignment="1" applyProtection="1">
      <alignment horizontal="centerContinuous"/>
    </xf>
    <xf numFmtId="0" fontId="7" fillId="27" borderId="0" xfId="39" applyFont="1" applyFill="1" applyBorder="1" applyAlignment="1" applyProtection="1"/>
    <xf numFmtId="0" fontId="7" fillId="27" borderId="87" xfId="39" applyFont="1" applyFill="1" applyBorder="1" applyAlignment="1" applyProtection="1"/>
    <xf numFmtId="0" fontId="7" fillId="27" borderId="66" xfId="39" applyFont="1" applyFill="1" applyBorder="1" applyAlignment="1" applyProtection="1"/>
    <xf numFmtId="0" fontId="7" fillId="27" borderId="88" xfId="39" applyFont="1" applyFill="1" applyBorder="1" applyAlignment="1" applyProtection="1"/>
    <xf numFmtId="0" fontId="7" fillId="27" borderId="51" xfId="39" applyFont="1" applyFill="1" applyBorder="1" applyAlignment="1" applyProtection="1"/>
    <xf numFmtId="0" fontId="7" fillId="27" borderId="89" xfId="39" applyFont="1" applyFill="1" applyBorder="1" applyAlignment="1" applyProtection="1"/>
    <xf numFmtId="0" fontId="7" fillId="27" borderId="90" xfId="39" applyFont="1" applyFill="1" applyBorder="1" applyAlignment="1" applyProtection="1"/>
    <xf numFmtId="0" fontId="7" fillId="27" borderId="91" xfId="39" applyFont="1" applyFill="1" applyBorder="1" applyAlignment="1" applyProtection="1"/>
    <xf numFmtId="0" fontId="7" fillId="27" borderId="62" xfId="39" applyFont="1" applyFill="1" applyBorder="1" applyAlignment="1" applyProtection="1"/>
    <xf numFmtId="0" fontId="7" fillId="27" borderId="65" xfId="39" applyFont="1" applyFill="1" applyBorder="1" applyAlignment="1" applyProtection="1"/>
    <xf numFmtId="0" fontId="7" fillId="27" borderId="47" xfId="39" applyFont="1" applyFill="1" applyBorder="1" applyAlignment="1" applyProtection="1"/>
    <xf numFmtId="0" fontId="7" fillId="27" borderId="43" xfId="39" applyFont="1" applyFill="1" applyBorder="1" applyAlignment="1" applyProtection="1"/>
    <xf numFmtId="0" fontId="7" fillId="0" borderId="0" xfId="39" applyFont="1" applyFill="1" applyAlignment="1" applyProtection="1">
      <alignment horizontal="centerContinuous"/>
    </xf>
    <xf numFmtId="0" fontId="98" fillId="0" borderId="0" xfId="39" applyFont="1" applyFill="1" applyAlignment="1" applyProtection="1">
      <alignment horizontal="centerContinuous"/>
    </xf>
    <xf numFmtId="164" fontId="39" fillId="0" borderId="19" xfId="39" applyNumberFormat="1" applyFont="1" applyFill="1" applyBorder="1" applyAlignment="1" applyProtection="1">
      <alignment horizontal="center" vertical="center"/>
      <protection locked="0"/>
    </xf>
    <xf numFmtId="164" fontId="7" fillId="0" borderId="19" xfId="39" applyNumberFormat="1" applyFont="1" applyFill="1" applyBorder="1" applyAlignment="1" applyProtection="1">
      <alignment horizontal="center" vertical="center"/>
    </xf>
    <xf numFmtId="1" fontId="6" fillId="37" borderId="18" xfId="39" applyNumberFormat="1" applyFont="1" applyFill="1" applyBorder="1" applyAlignment="1" applyProtection="1">
      <alignment horizontal="center"/>
      <protection locked="0"/>
    </xf>
    <xf numFmtId="1" fontId="6" fillId="37" borderId="64" xfId="39" applyNumberFormat="1" applyFont="1" applyFill="1" applyBorder="1" applyAlignment="1" applyProtection="1">
      <alignment horizontal="center"/>
      <protection locked="0"/>
    </xf>
    <xf numFmtId="0" fontId="41" fillId="37" borderId="19" xfId="39" applyFont="1" applyFill="1" applyBorder="1" applyAlignment="1" applyProtection="1">
      <alignment horizontal="center"/>
    </xf>
    <xf numFmtId="0" fontId="66" fillId="34" borderId="59" xfId="0" applyFont="1" applyFill="1" applyBorder="1" applyAlignment="1">
      <alignment horizontal="right"/>
    </xf>
    <xf numFmtId="0" fontId="34" fillId="45" borderId="95" xfId="0" applyFont="1" applyFill="1" applyBorder="1" applyAlignment="1">
      <alignment horizontal="center" vertical="center" wrapText="1"/>
    </xf>
    <xf numFmtId="0" fontId="34" fillId="45" borderId="96" xfId="0" applyFont="1" applyFill="1" applyBorder="1" applyAlignment="1">
      <alignment horizontal="center" vertical="center" wrapText="1"/>
    </xf>
    <xf numFmtId="0" fontId="34" fillId="0" borderId="95" xfId="0" applyFont="1" applyFill="1" applyBorder="1" applyAlignment="1">
      <alignment horizontal="center" vertical="center" wrapText="1"/>
    </xf>
    <xf numFmtId="0" fontId="39" fillId="0" borderId="96" xfId="0" applyFont="1" applyFill="1" applyBorder="1" applyAlignment="1">
      <alignment vertical="center" wrapText="1"/>
    </xf>
    <xf numFmtId="0" fontId="34" fillId="0" borderId="96" xfId="0" applyFont="1" applyFill="1" applyBorder="1" applyAlignment="1">
      <alignment horizontal="center" vertical="center" wrapText="1"/>
    </xf>
    <xf numFmtId="0" fontId="34" fillId="45" borderId="96" xfId="0" applyFont="1" applyFill="1" applyBorder="1" applyAlignment="1">
      <alignment vertical="center" wrapText="1"/>
    </xf>
    <xf numFmtId="0" fontId="34" fillId="45" borderId="100" xfId="0" applyFont="1" applyFill="1" applyBorder="1" applyAlignment="1">
      <alignment vertical="center" wrapText="1"/>
    </xf>
    <xf numFmtId="0" fontId="34" fillId="45" borderId="48" xfId="0" applyFont="1" applyFill="1" applyBorder="1" applyAlignment="1">
      <alignment vertical="center" wrapText="1"/>
    </xf>
    <xf numFmtId="0" fontId="108" fillId="0" borderId="101" xfId="0" applyFont="1" applyFill="1" applyBorder="1" applyAlignment="1">
      <alignment vertical="center" wrapText="1"/>
    </xf>
    <xf numFmtId="0" fontId="108" fillId="0" borderId="96" xfId="0" applyFont="1" applyFill="1" applyBorder="1" applyAlignment="1">
      <alignment vertical="center" wrapText="1"/>
    </xf>
    <xf numFmtId="0" fontId="39" fillId="0" borderId="101" xfId="0" applyFont="1" applyFill="1" applyBorder="1" applyAlignment="1">
      <alignment vertical="center" wrapText="1"/>
    </xf>
    <xf numFmtId="0" fontId="34" fillId="45" borderId="97" xfId="0" applyFont="1" applyFill="1" applyBorder="1" applyAlignment="1">
      <alignment horizontal="center" vertical="center" wrapText="1"/>
    </xf>
    <xf numFmtId="0" fontId="3" fillId="37" borderId="0" xfId="58" applyFont="1" applyFill="1" applyBorder="1" applyAlignment="1">
      <alignment horizontal="left" vertical="center"/>
    </xf>
    <xf numFmtId="0" fontId="3" fillId="0" borderId="19" xfId="0" applyNumberFormat="1" applyFont="1" applyBorder="1" applyAlignment="1">
      <alignment horizontal="center"/>
    </xf>
    <xf numFmtId="0" fontId="3" fillId="0" borderId="0" xfId="51" applyFont="1" applyProtection="1"/>
    <xf numFmtId="0" fontId="89" fillId="0" borderId="62" xfId="0" applyFont="1" applyBorder="1" applyAlignment="1">
      <alignment horizontal="center"/>
    </xf>
    <xf numFmtId="0" fontId="89" fillId="0" borderId="54" xfId="0" applyFont="1" applyBorder="1" applyAlignment="1">
      <alignment horizontal="center"/>
    </xf>
    <xf numFmtId="0" fontId="89" fillId="0" borderId="56" xfId="51" applyFont="1" applyBorder="1" applyAlignment="1" applyProtection="1">
      <alignment horizontal="center"/>
    </xf>
    <xf numFmtId="0" fontId="3" fillId="0" borderId="31" xfId="0" applyFont="1" applyBorder="1" applyAlignment="1">
      <alignment horizontal="center"/>
    </xf>
    <xf numFmtId="0" fontId="5" fillId="0" borderId="34" xfId="51" applyBorder="1" applyAlignment="1" applyProtection="1">
      <alignment horizontal="center"/>
    </xf>
    <xf numFmtId="0" fontId="3" fillId="0" borderId="51" xfId="0" applyFont="1" applyBorder="1" applyAlignment="1">
      <alignment horizontal="center"/>
    </xf>
    <xf numFmtId="0" fontId="3" fillId="0" borderId="40" xfId="0" applyNumberFormat="1" applyFont="1" applyBorder="1" applyAlignment="1">
      <alignment horizontal="center"/>
    </xf>
    <xf numFmtId="0" fontId="5" fillId="0" borderId="41" xfId="51" applyBorder="1" applyAlignment="1" applyProtection="1">
      <alignment horizontal="center"/>
    </xf>
    <xf numFmtId="0" fontId="89" fillId="0" borderId="102" xfId="51" applyFont="1" applyBorder="1" applyAlignment="1" applyProtection="1">
      <alignment horizontal="left"/>
    </xf>
    <xf numFmtId="0" fontId="89" fillId="0" borderId="103" xfId="51" applyFont="1" applyBorder="1" applyAlignment="1" applyProtection="1">
      <alignment horizontal="left"/>
    </xf>
    <xf numFmtId="0" fontId="89" fillId="0" borderId="104" xfId="51" applyFont="1" applyBorder="1" applyAlignment="1" applyProtection="1">
      <alignment horizontal="left"/>
    </xf>
    <xf numFmtId="0" fontId="5" fillId="0" borderId="29" xfId="51" applyBorder="1" applyProtection="1"/>
    <xf numFmtId="0" fontId="5" fillId="0" borderId="24" xfId="51" applyBorder="1" applyProtection="1"/>
    <xf numFmtId="0" fontId="5" fillId="0" borderId="77" xfId="51" applyBorder="1" applyProtection="1"/>
    <xf numFmtId="0" fontId="5" fillId="0" borderId="68" xfId="51" applyBorder="1" applyAlignment="1" applyProtection="1">
      <alignment horizontal="center"/>
    </xf>
    <xf numFmtId="0" fontId="5" fillId="0" borderId="50" xfId="51" applyBorder="1" applyAlignment="1" applyProtection="1">
      <alignment horizontal="center"/>
    </xf>
    <xf numFmtId="0" fontId="5" fillId="0" borderId="71" xfId="51" applyBorder="1" applyAlignment="1" applyProtection="1">
      <alignment horizontal="center"/>
    </xf>
    <xf numFmtId="0" fontId="90" fillId="0" borderId="0" xfId="51" applyFont="1" applyBorder="1" applyAlignment="1" applyProtection="1">
      <alignment vertical="center" wrapText="1"/>
    </xf>
    <xf numFmtId="0" fontId="5" fillId="0" borderId="0" xfId="51" applyBorder="1" applyProtection="1"/>
    <xf numFmtId="0" fontId="3" fillId="0" borderId="0" xfId="51" applyFont="1" applyBorder="1" applyAlignment="1" applyProtection="1">
      <alignment vertical="center"/>
    </xf>
    <xf numFmtId="0" fontId="110" fillId="0" borderId="0" xfId="51" applyFont="1" applyProtection="1"/>
    <xf numFmtId="49" fontId="111" fillId="0" borderId="19" xfId="0" applyNumberFormat="1" applyFont="1" applyBorder="1" applyAlignment="1">
      <alignment horizontal="center" vertical="center" wrapText="1"/>
    </xf>
    <xf numFmtId="0" fontId="111" fillId="46" borderId="62" xfId="0" applyFont="1" applyFill="1" applyBorder="1" applyAlignment="1">
      <alignment horizontal="center" vertical="center" wrapText="1"/>
    </xf>
    <xf numFmtId="0" fontId="111" fillId="46" borderId="54" xfId="0" applyFont="1" applyFill="1" applyBorder="1" applyAlignment="1">
      <alignment horizontal="center" vertical="center" wrapText="1"/>
    </xf>
    <xf numFmtId="0" fontId="111" fillId="46" borderId="56" xfId="0" applyFont="1" applyFill="1" applyBorder="1" applyAlignment="1">
      <alignment horizontal="center" vertical="center" wrapText="1"/>
    </xf>
    <xf numFmtId="49" fontId="111" fillId="0" borderId="31" xfId="0" applyNumberFormat="1" applyFont="1" applyBorder="1" applyAlignment="1">
      <alignment horizontal="center" vertical="center" wrapText="1"/>
    </xf>
    <xf numFmtId="0" fontId="112" fillId="0" borderId="34" xfId="0" applyFont="1" applyBorder="1" applyAlignment="1">
      <alignment horizontal="center" vertical="center" wrapText="1"/>
    </xf>
    <xf numFmtId="0" fontId="113" fillId="0" borderId="34" xfId="0" applyFont="1" applyBorder="1" applyAlignment="1">
      <alignment horizontal="center" vertical="center"/>
    </xf>
    <xf numFmtId="0" fontId="114" fillId="0" borderId="34" xfId="0" applyFont="1" applyBorder="1" applyAlignment="1">
      <alignment horizontal="center" vertical="center"/>
    </xf>
    <xf numFmtId="0" fontId="113" fillId="0" borderId="34" xfId="0" applyFont="1" applyBorder="1" applyAlignment="1">
      <alignment horizontal="center" vertical="center" wrapText="1"/>
    </xf>
    <xf numFmtId="49" fontId="111" fillId="0" borderId="51" xfId="0" applyNumberFormat="1" applyFont="1" applyBorder="1" applyAlignment="1">
      <alignment horizontal="center" vertical="center" wrapText="1"/>
    </xf>
    <xf numFmtId="49" fontId="111" fillId="0" borderId="40" xfId="0" applyNumberFormat="1" applyFont="1" applyBorder="1" applyAlignment="1">
      <alignment horizontal="center" vertical="center" wrapText="1"/>
    </xf>
    <xf numFmtId="0" fontId="114" fillId="0" borderId="41" xfId="0" applyFont="1" applyBorder="1" applyAlignment="1">
      <alignment horizontal="center" vertical="center"/>
    </xf>
    <xf numFmtId="0" fontId="2" fillId="0" borderId="0" xfId="59" applyAlignment="1">
      <alignment vertical="center" wrapText="1"/>
    </xf>
    <xf numFmtId="0" fontId="2" fillId="0" borderId="0" xfId="59" applyAlignment="1">
      <alignment vertical="center"/>
    </xf>
    <xf numFmtId="0" fontId="124" fillId="51" borderId="19" xfId="59" applyFont="1" applyFill="1" applyBorder="1" applyAlignment="1">
      <alignment horizontal="center" vertical="center"/>
    </xf>
    <xf numFmtId="0" fontId="124" fillId="52" borderId="19" xfId="59" applyFont="1" applyFill="1" applyBorder="1" applyAlignment="1">
      <alignment horizontal="center" vertical="center"/>
    </xf>
    <xf numFmtId="0" fontId="2" fillId="0" borderId="13" xfId="59" applyBorder="1" applyAlignment="1">
      <alignment horizontal="left" vertical="center"/>
    </xf>
    <xf numFmtId="0" fontId="2" fillId="0" borderId="0" xfId="59" applyAlignment="1">
      <alignment horizontal="left" vertical="center"/>
    </xf>
    <xf numFmtId="0" fontId="126" fillId="47" borderId="19" xfId="0" applyFont="1" applyFill="1" applyBorder="1" applyAlignment="1">
      <alignment horizontal="left" vertical="center" textRotation="90" wrapText="1"/>
    </xf>
    <xf numFmtId="0" fontId="76" fillId="0" borderId="0" xfId="0" applyFont="1"/>
    <xf numFmtId="0" fontId="76" fillId="0" borderId="19" xfId="0" applyFont="1" applyBorder="1"/>
    <xf numFmtId="0" fontId="137" fillId="0" borderId="19" xfId="34" applyFont="1" applyBorder="1" applyAlignment="1" applyProtection="1"/>
    <xf numFmtId="0" fontId="2" fillId="0" borderId="0" xfId="82"/>
    <xf numFmtId="0" fontId="139" fillId="60" borderId="19" xfId="82" applyFont="1" applyFill="1" applyBorder="1" applyAlignment="1">
      <alignment horizontal="center" vertical="center"/>
    </xf>
    <xf numFmtId="0" fontId="138" fillId="60" borderId="19" xfId="82" applyFont="1" applyFill="1" applyBorder="1" applyAlignment="1">
      <alignment horizontal="center" vertical="center"/>
    </xf>
    <xf numFmtId="0" fontId="138" fillId="60" borderId="19" xfId="82" applyFont="1" applyFill="1" applyBorder="1" applyAlignment="1">
      <alignment vertical="center"/>
    </xf>
    <xf numFmtId="0" fontId="138" fillId="60" borderId="19" xfId="82" applyFont="1" applyFill="1" applyBorder="1" applyAlignment="1">
      <alignment horizontal="center" vertical="center" wrapText="1"/>
    </xf>
    <xf numFmtId="0" fontId="136" fillId="0" borderId="19" xfId="82" applyFont="1" applyBorder="1" applyAlignment="1">
      <alignment horizontal="center" vertical="center"/>
    </xf>
    <xf numFmtId="0" fontId="136" fillId="0" borderId="19" xfId="82" applyFont="1" applyBorder="1" applyAlignment="1">
      <alignment vertical="top" wrapText="1"/>
    </xf>
    <xf numFmtId="0" fontId="136" fillId="0" borderId="19" xfId="82" applyFont="1" applyBorder="1"/>
    <xf numFmtId="0" fontId="136" fillId="0" borderId="19" xfId="82" applyFont="1" applyBorder="1" applyAlignment="1">
      <alignment horizontal="left" vertical="top" wrapText="1"/>
    </xf>
    <xf numFmtId="0" fontId="136" fillId="0" borderId="19" xfId="82" applyFont="1" applyBorder="1" applyAlignment="1">
      <alignment wrapText="1"/>
    </xf>
    <xf numFmtId="0" fontId="136" fillId="0" borderId="0" xfId="82" applyFont="1"/>
    <xf numFmtId="0" fontId="136" fillId="0" borderId="65" xfId="82" applyFont="1" applyBorder="1"/>
    <xf numFmtId="0" fontId="136" fillId="0" borderId="64" xfId="82" applyFont="1" applyBorder="1"/>
    <xf numFmtId="0" fontId="136" fillId="0" borderId="0" xfId="82" applyFont="1" applyAlignment="1">
      <alignment horizontal="center" vertical="center"/>
    </xf>
    <xf numFmtId="0" fontId="136" fillId="0" borderId="0" xfId="82" applyFont="1" applyAlignment="1">
      <alignment vertical="top" wrapText="1"/>
    </xf>
    <xf numFmtId="0" fontId="136" fillId="0" borderId="63" xfId="82" applyFont="1" applyBorder="1"/>
    <xf numFmtId="0" fontId="136" fillId="0" borderId="19" xfId="82" applyFont="1" applyBorder="1" applyAlignment="1">
      <alignment horizontal="center" vertical="center" wrapText="1"/>
    </xf>
    <xf numFmtId="0" fontId="136" fillId="0" borderId="19" xfId="106" applyFont="1" applyBorder="1" applyAlignment="1" applyProtection="1">
      <alignment horizontal="left" vertical="top" wrapText="1"/>
      <protection locked="0"/>
    </xf>
    <xf numFmtId="0" fontId="142" fillId="60" borderId="19" xfId="0" applyFont="1" applyFill="1" applyBorder="1" applyAlignment="1">
      <alignment horizontal="center" vertical="center"/>
    </xf>
    <xf numFmtId="0" fontId="141" fillId="60" borderId="19" xfId="0" applyFont="1" applyFill="1" applyBorder="1" applyAlignment="1">
      <alignment horizontal="center" vertical="center"/>
    </xf>
    <xf numFmtId="0" fontId="141" fillId="60" borderId="19" xfId="0" applyFont="1" applyFill="1" applyBorder="1" applyAlignment="1">
      <alignment horizontal="center" vertical="center" wrapText="1"/>
    </xf>
    <xf numFmtId="0" fontId="126" fillId="48" borderId="19" xfId="0" applyFont="1" applyFill="1" applyBorder="1" applyAlignment="1">
      <alignment horizontal="center"/>
    </xf>
    <xf numFmtId="0" fontId="126" fillId="48" borderId="19" xfId="0" applyFont="1" applyFill="1" applyBorder="1" applyAlignment="1">
      <alignment horizontal="center" vertical="center"/>
    </xf>
    <xf numFmtId="0" fontId="89" fillId="0" borderId="0" xfId="59" applyFont="1" applyAlignment="1">
      <alignment horizontal="left" vertical="center" wrapText="1"/>
    </xf>
    <xf numFmtId="0" fontId="2" fillId="0" borderId="13" xfId="59" applyBorder="1" applyAlignment="1">
      <alignment horizontal="left" vertical="center"/>
    </xf>
    <xf numFmtId="0" fontId="2" fillId="0" borderId="0" xfId="59" applyAlignment="1">
      <alignment horizontal="left" vertical="center"/>
    </xf>
    <xf numFmtId="0" fontId="64" fillId="0" borderId="58" xfId="0" applyFont="1" applyBorder="1" applyAlignment="1">
      <alignment horizontal="center"/>
    </xf>
    <xf numFmtId="0" fontId="64" fillId="0" borderId="59" xfId="0" applyFont="1" applyBorder="1" applyAlignment="1">
      <alignment horizontal="center"/>
    </xf>
    <xf numFmtId="0" fontId="65" fillId="33" borderId="43" xfId="0" applyFont="1" applyFill="1" applyBorder="1" applyAlignment="1">
      <alignment horizontal="center"/>
    </xf>
    <xf numFmtId="0" fontId="65" fillId="33" borderId="47" xfId="0" applyFont="1" applyFill="1" applyBorder="1" applyAlignment="1">
      <alignment horizontal="center"/>
    </xf>
    <xf numFmtId="0" fontId="65" fillId="33" borderId="65" xfId="0" applyFont="1" applyFill="1" applyBorder="1" applyAlignment="1">
      <alignment horizontal="center"/>
    </xf>
    <xf numFmtId="0" fontId="67" fillId="0" borderId="57" xfId="0" applyFont="1" applyBorder="1" applyAlignment="1">
      <alignment horizontal="center" wrapText="1"/>
    </xf>
    <xf numFmtId="0" fontId="67" fillId="0" borderId="0" xfId="0" applyFont="1" applyBorder="1" applyAlignment="1">
      <alignment horizontal="center" wrapText="1"/>
    </xf>
    <xf numFmtId="0" fontId="67" fillId="0" borderId="63" xfId="0" applyFont="1" applyBorder="1" applyAlignment="1">
      <alignment horizontal="center" wrapText="1"/>
    </xf>
    <xf numFmtId="0" fontId="70" fillId="0" borderId="58" xfId="0" applyFont="1" applyBorder="1" applyAlignment="1">
      <alignment horizontal="center"/>
    </xf>
    <xf numFmtId="0" fontId="70" fillId="0" borderId="59" xfId="0" applyFont="1" applyBorder="1" applyAlignment="1">
      <alignment horizontal="center"/>
    </xf>
    <xf numFmtId="0" fontId="70" fillId="0" borderId="78" xfId="0" applyFont="1" applyBorder="1" applyAlignment="1">
      <alignment horizontal="center"/>
    </xf>
    <xf numFmtId="0" fontId="67" fillId="0" borderId="61" xfId="0" applyFont="1" applyBorder="1" applyAlignment="1">
      <alignment horizontal="center" wrapText="1"/>
    </xf>
    <xf numFmtId="0" fontId="67" fillId="0" borderId="29" xfId="0" applyFont="1" applyBorder="1" applyAlignment="1">
      <alignment horizontal="center" wrapText="1"/>
    </xf>
    <xf numFmtId="0" fontId="67" fillId="0" borderId="36" xfId="0" applyFont="1" applyBorder="1" applyAlignment="1">
      <alignment horizontal="center" wrapText="1"/>
    </xf>
    <xf numFmtId="0" fontId="67" fillId="0" borderId="16" xfId="0" applyFont="1" applyBorder="1" applyAlignment="1">
      <alignment horizontal="center" wrapText="1"/>
    </xf>
    <xf numFmtId="0" fontId="67" fillId="33" borderId="57" xfId="0" applyFont="1" applyFill="1" applyBorder="1" applyAlignment="1">
      <alignment horizontal="left" wrapText="1"/>
    </xf>
    <xf numFmtId="0" fontId="67" fillId="33" borderId="0" xfId="0" applyFont="1" applyFill="1" applyBorder="1" applyAlignment="1">
      <alignment horizontal="left" wrapText="1"/>
    </xf>
    <xf numFmtId="0" fontId="67" fillId="33" borderId="63" xfId="0" applyFont="1" applyFill="1" applyBorder="1" applyAlignment="1">
      <alignment horizontal="left" wrapText="1"/>
    </xf>
    <xf numFmtId="0" fontId="64" fillId="0" borderId="59" xfId="0" applyFont="1" applyFill="1" applyBorder="1"/>
    <xf numFmtId="0" fontId="64" fillId="0" borderId="64" xfId="0" applyFont="1" applyFill="1" applyBorder="1"/>
    <xf numFmtId="0" fontId="67" fillId="0" borderId="57" xfId="0" applyFont="1" applyBorder="1" applyAlignment="1">
      <alignment horizontal="center"/>
    </xf>
    <xf numFmtId="0" fontId="67" fillId="0" borderId="0" xfId="0" applyFont="1" applyBorder="1" applyAlignment="1">
      <alignment horizontal="center"/>
    </xf>
    <xf numFmtId="0" fontId="67" fillId="0" borderId="63" xfId="0" applyFont="1" applyBorder="1" applyAlignment="1">
      <alignment horizontal="center"/>
    </xf>
    <xf numFmtId="0" fontId="65" fillId="33" borderId="61" xfId="0" applyFont="1" applyFill="1" applyBorder="1" applyAlignment="1">
      <alignment horizontal="left" indent="2"/>
    </xf>
    <xf numFmtId="0" fontId="65" fillId="33" borderId="29" xfId="0" applyFont="1" applyFill="1" applyBorder="1" applyAlignment="1">
      <alignment horizontal="left" indent="2"/>
    </xf>
    <xf numFmtId="0" fontId="64" fillId="0" borderId="31" xfId="0" applyFont="1" applyBorder="1" applyAlignment="1">
      <alignment horizontal="center"/>
    </xf>
    <xf numFmtId="0" fontId="64" fillId="0" borderId="19" xfId="0" applyFont="1" applyBorder="1" applyAlignment="1">
      <alignment horizontal="center"/>
    </xf>
    <xf numFmtId="0" fontId="64" fillId="0" borderId="31" xfId="0" applyFont="1" applyBorder="1"/>
    <xf numFmtId="0" fontId="64" fillId="0" borderId="19" xfId="0" applyFont="1" applyBorder="1"/>
    <xf numFmtId="0" fontId="64" fillId="0" borderId="51" xfId="0" applyFont="1" applyBorder="1"/>
    <xf numFmtId="0" fontId="64" fillId="0" borderId="40" xfId="0" applyFont="1" applyBorder="1"/>
    <xf numFmtId="0" fontId="65" fillId="33" borderId="57" xfId="0" applyFont="1" applyFill="1" applyBorder="1" applyAlignment="1">
      <alignment horizontal="center"/>
    </xf>
    <xf numFmtId="0" fontId="69" fillId="33" borderId="0" xfId="0" applyFont="1" applyFill="1" applyBorder="1" applyAlignment="1">
      <alignment horizontal="center"/>
    </xf>
    <xf numFmtId="0" fontId="69" fillId="33" borderId="63" xfId="0" applyFont="1" applyFill="1" applyBorder="1" applyAlignment="1">
      <alignment horizontal="center"/>
    </xf>
    <xf numFmtId="0" fontId="64" fillId="0" borderId="0" xfId="0" applyFont="1" applyFill="1" applyBorder="1"/>
    <xf numFmtId="0" fontId="64" fillId="0" borderId="63" xfId="0" applyFont="1" applyFill="1" applyBorder="1"/>
    <xf numFmtId="0" fontId="66" fillId="34" borderId="0" xfId="0" applyFont="1" applyFill="1" applyBorder="1"/>
    <xf numFmtId="0" fontId="66" fillId="34" borderId="63" xfId="0" applyFont="1" applyFill="1" applyBorder="1"/>
    <xf numFmtId="0" fontId="64" fillId="0" borderId="64" xfId="0" applyFont="1" applyBorder="1" applyAlignment="1">
      <alignment horizontal="center"/>
    </xf>
    <xf numFmtId="0" fontId="65" fillId="33" borderId="43" xfId="0" applyFont="1" applyFill="1" applyBorder="1" applyAlignment="1">
      <alignment horizontal="left" indent="2"/>
    </xf>
    <xf numFmtId="0" fontId="65" fillId="33" borderId="47" xfId="0" applyFont="1" applyFill="1" applyBorder="1" applyAlignment="1">
      <alignment horizontal="left" indent="2"/>
    </xf>
    <xf numFmtId="0" fontId="65" fillId="33" borderId="65" xfId="0" applyFont="1" applyFill="1" applyBorder="1" applyAlignment="1">
      <alignment horizontal="left" indent="2"/>
    </xf>
    <xf numFmtId="0" fontId="65" fillId="33" borderId="43" xfId="0" applyFont="1" applyFill="1" applyBorder="1" applyAlignment="1">
      <alignment horizontal="left"/>
    </xf>
    <xf numFmtId="0" fontId="65" fillId="33" borderId="47" xfId="0" applyFont="1" applyFill="1" applyBorder="1" applyAlignment="1">
      <alignment horizontal="left"/>
    </xf>
    <xf numFmtId="0" fontId="65" fillId="33" borderId="65" xfId="0" applyFont="1" applyFill="1" applyBorder="1" applyAlignment="1">
      <alignment horizontal="left"/>
    </xf>
    <xf numFmtId="0" fontId="68" fillId="0" borderId="59" xfId="0" applyFont="1" applyFill="1" applyBorder="1"/>
    <xf numFmtId="0" fontId="68" fillId="0" borderId="64" xfId="0" applyFont="1" applyFill="1" applyBorder="1"/>
    <xf numFmtId="0" fontId="68" fillId="0" borderId="59" xfId="0" applyFont="1" applyFill="1" applyBorder="1" applyAlignment="1">
      <alignment horizontal="center"/>
    </xf>
    <xf numFmtId="0" fontId="68" fillId="0" borderId="64" xfId="0" applyFont="1" applyFill="1" applyBorder="1" applyAlignment="1">
      <alignment horizontal="center"/>
    </xf>
    <xf numFmtId="0" fontId="64" fillId="0" borderId="57" xfId="0" applyFont="1" applyBorder="1" applyAlignment="1">
      <alignment horizontal="center"/>
    </xf>
    <xf numFmtId="0" fontId="64" fillId="0" borderId="0" xfId="0" applyFont="1" applyBorder="1" applyAlignment="1">
      <alignment horizontal="center"/>
    </xf>
    <xf numFmtId="0" fontId="64" fillId="0" borderId="63" xfId="0" applyFont="1" applyBorder="1" applyAlignment="1">
      <alignment horizontal="center"/>
    </xf>
    <xf numFmtId="0" fontId="64" fillId="0" borderId="31" xfId="0" applyFont="1" applyBorder="1" applyAlignment="1">
      <alignment horizontal="left"/>
    </xf>
    <xf numFmtId="0" fontId="64" fillId="0" borderId="19" xfId="0" applyFont="1" applyBorder="1" applyAlignment="1">
      <alignment horizontal="left"/>
    </xf>
    <xf numFmtId="0" fontId="70" fillId="0" borderId="28" xfId="0" applyFont="1" applyBorder="1" applyAlignment="1">
      <alignment horizontal="right"/>
    </xf>
    <xf numFmtId="0" fontId="70" fillId="0" borderId="29" xfId="0" applyFont="1" applyBorder="1" applyAlignment="1">
      <alignment horizontal="right"/>
    </xf>
    <xf numFmtId="0" fontId="70" fillId="0" borderId="68" xfId="0" applyFont="1" applyBorder="1" applyAlignment="1">
      <alignment horizontal="right"/>
    </xf>
    <xf numFmtId="0" fontId="64" fillId="0" borderId="51" xfId="0" applyFont="1" applyBorder="1" applyAlignment="1">
      <alignment horizontal="left"/>
    </xf>
    <xf numFmtId="0" fontId="64" fillId="0" borderId="40" xfId="0" applyFont="1" applyBorder="1" applyAlignment="1">
      <alignment horizontal="left"/>
    </xf>
    <xf numFmtId="0" fontId="65" fillId="33" borderId="0" xfId="0" applyFont="1" applyFill="1" applyBorder="1" applyAlignment="1">
      <alignment horizontal="center"/>
    </xf>
    <xf numFmtId="0" fontId="65" fillId="33" borderId="63" xfId="0" applyFont="1" applyFill="1" applyBorder="1" applyAlignment="1">
      <alignment horizontal="center"/>
    </xf>
    <xf numFmtId="0" fontId="64" fillId="0" borderId="57" xfId="0" applyFont="1" applyBorder="1" applyAlignment="1">
      <alignment horizontal="left"/>
    </xf>
    <xf numFmtId="0" fontId="64" fillId="0" borderId="0" xfId="0" applyFont="1" applyBorder="1" applyAlignment="1">
      <alignment horizontal="left"/>
    </xf>
    <xf numFmtId="0" fontId="64" fillId="0" borderId="63" xfId="0" applyFont="1" applyBorder="1" applyAlignment="1">
      <alignment horizontal="left"/>
    </xf>
    <xf numFmtId="0" fontId="64" fillId="0" borderId="58" xfId="0" applyFont="1" applyBorder="1" applyAlignment="1">
      <alignment horizontal="left"/>
    </xf>
    <xf numFmtId="0" fontId="64" fillId="0" borderId="59" xfId="0" applyFont="1" applyBorder="1" applyAlignment="1">
      <alignment horizontal="left"/>
    </xf>
    <xf numFmtId="0" fontId="64" fillId="0" borderId="64" xfId="0" applyFont="1" applyBorder="1" applyAlignment="1">
      <alignment horizontal="left"/>
    </xf>
    <xf numFmtId="0" fontId="63" fillId="0" borderId="52" xfId="0" applyFont="1" applyBorder="1" applyAlignment="1">
      <alignment horizontal="center"/>
    </xf>
    <xf numFmtId="0" fontId="63" fillId="0" borderId="53" xfId="0" applyFont="1" applyBorder="1" applyAlignment="1">
      <alignment horizontal="center"/>
    </xf>
    <xf numFmtId="0" fontId="63" fillId="0" borderId="60" xfId="0" applyFont="1" applyBorder="1" applyAlignment="1">
      <alignment horizontal="center"/>
    </xf>
    <xf numFmtId="0" fontId="64" fillId="0" borderId="62" xfId="0" applyFont="1" applyBorder="1"/>
    <xf numFmtId="0" fontId="64" fillId="0" borderId="54" xfId="0" applyFont="1" applyBorder="1"/>
    <xf numFmtId="0" fontId="64" fillId="0" borderId="62" xfId="0" applyFont="1" applyBorder="1" applyAlignment="1">
      <alignment horizontal="left"/>
    </xf>
    <xf numFmtId="0" fontId="64" fillId="0" borderId="54" xfId="0" applyFont="1" applyBorder="1" applyAlignment="1">
      <alignment horizontal="left"/>
    </xf>
    <xf numFmtId="0" fontId="64" fillId="0" borderId="56" xfId="0" applyFont="1" applyBorder="1"/>
    <xf numFmtId="0" fontId="64" fillId="0" borderId="34" xfId="0" applyFont="1" applyBorder="1"/>
    <xf numFmtId="0" fontId="67" fillId="0" borderId="52" xfId="0" applyFont="1" applyBorder="1" applyAlignment="1">
      <alignment horizontal="center" wrapText="1"/>
    </xf>
    <xf numFmtId="0" fontId="67" fillId="0" borderId="53" xfId="0" applyFont="1" applyBorder="1" applyAlignment="1">
      <alignment horizontal="center" wrapText="1"/>
    </xf>
    <xf numFmtId="0" fontId="67" fillId="0" borderId="60" xfId="0" applyFont="1" applyBorder="1" applyAlignment="1">
      <alignment horizontal="center" wrapText="1"/>
    </xf>
    <xf numFmtId="0" fontId="41" fillId="34" borderId="52" xfId="54" applyFont="1" applyFill="1" applyBorder="1" applyAlignment="1">
      <alignment horizontal="center" vertical="top"/>
    </xf>
    <xf numFmtId="0" fontId="41" fillId="34" borderId="60" xfId="54" applyFont="1" applyFill="1" applyBorder="1" applyAlignment="1">
      <alignment horizontal="center" vertical="top"/>
    </xf>
    <xf numFmtId="0" fontId="41" fillId="34" borderId="53" xfId="54" applyFont="1" applyFill="1" applyBorder="1" applyAlignment="1">
      <alignment horizontal="center" vertical="top"/>
    </xf>
    <xf numFmtId="0" fontId="41" fillId="0" borderId="52" xfId="54" applyFont="1" applyBorder="1" applyAlignment="1">
      <alignment horizontal="center" vertical="top"/>
    </xf>
    <xf numFmtId="0" fontId="41" fillId="0" borderId="53" xfId="54" applyFont="1" applyBorder="1" applyAlignment="1">
      <alignment horizontal="center" vertical="top"/>
    </xf>
    <xf numFmtId="0" fontId="41" fillId="0" borderId="60" xfId="54" applyFont="1" applyBorder="1" applyAlignment="1">
      <alignment horizontal="center" vertical="top"/>
    </xf>
    <xf numFmtId="0" fontId="8" fillId="0" borderId="59" xfId="56" applyFont="1" applyFill="1" applyBorder="1" applyAlignment="1">
      <alignment horizontal="center" vertical="center" wrapText="1"/>
    </xf>
    <xf numFmtId="0" fontId="6" fillId="0" borderId="43" xfId="0" applyFont="1" applyFill="1" applyBorder="1" applyAlignment="1">
      <alignment horizontal="center" vertical="center"/>
    </xf>
    <xf numFmtId="0" fontId="0" fillId="0" borderId="57" xfId="0" applyFill="1" applyBorder="1" applyAlignment="1">
      <alignment horizontal="center" vertical="center"/>
    </xf>
    <xf numFmtId="0" fontId="6" fillId="0" borderId="44" xfId="0" applyFont="1" applyFill="1" applyBorder="1" applyAlignment="1">
      <alignment horizontal="center" vertical="center"/>
    </xf>
    <xf numFmtId="0" fontId="0" fillId="0" borderId="45" xfId="0" applyFill="1" applyBorder="1" applyAlignment="1">
      <alignment horizontal="center" vertical="center"/>
    </xf>
    <xf numFmtId="0" fontId="0" fillId="0" borderId="46" xfId="0" applyFill="1" applyBorder="1" applyAlignment="1">
      <alignment horizontal="center" vertical="center"/>
    </xf>
    <xf numFmtId="0" fontId="8" fillId="0" borderId="59" xfId="49" applyFont="1" applyFill="1" applyBorder="1" applyAlignment="1">
      <alignment horizontal="center" vertical="center"/>
    </xf>
    <xf numFmtId="0" fontId="6" fillId="0" borderId="48" xfId="49" applyBorder="1" applyAlignment="1">
      <alignment horizontal="center" vertical="center"/>
    </xf>
    <xf numFmtId="0" fontId="6" fillId="0" borderId="48" xfId="49" applyFont="1" applyBorder="1" applyAlignment="1">
      <alignment horizontal="center" vertical="center"/>
    </xf>
    <xf numFmtId="0" fontId="6" fillId="0" borderId="45" xfId="49" applyFont="1" applyBorder="1" applyAlignment="1">
      <alignment horizontal="left" vertical="top" wrapText="1"/>
    </xf>
    <xf numFmtId="0" fontId="6" fillId="0" borderId="45" xfId="49" applyBorder="1" applyAlignment="1">
      <alignment horizontal="left" vertical="top" wrapText="1"/>
    </xf>
    <xf numFmtId="0" fontId="6" fillId="0" borderId="52" xfId="49" applyFont="1" applyBorder="1" applyAlignment="1">
      <alignment horizontal="left" vertical="top" wrapText="1"/>
    </xf>
    <xf numFmtId="0" fontId="6" fillId="0" borderId="60" xfId="49" applyBorder="1" applyAlignment="1">
      <alignment horizontal="left" vertical="top" wrapText="1"/>
    </xf>
    <xf numFmtId="0" fontId="8" fillId="0" borderId="59" xfId="57" applyFont="1" applyFill="1" applyBorder="1" applyAlignment="1">
      <alignment horizontal="center" vertical="center" wrapText="1"/>
    </xf>
    <xf numFmtId="0" fontId="6" fillId="0" borderId="44" xfId="49" applyFont="1" applyBorder="1" applyAlignment="1">
      <alignment horizontal="center" vertical="top" wrapText="1"/>
    </xf>
    <xf numFmtId="0" fontId="6" fillId="0" borderId="46" xfId="49" applyFont="1" applyBorder="1" applyAlignment="1">
      <alignment horizontal="center" vertical="top" wrapText="1"/>
    </xf>
    <xf numFmtId="0" fontId="6" fillId="0" borderId="44" xfId="49" applyFont="1" applyBorder="1" applyAlignment="1">
      <alignment horizontal="left" vertical="top" wrapText="1"/>
    </xf>
    <xf numFmtId="0" fontId="6" fillId="0" borderId="46" xfId="49" applyBorder="1" applyAlignment="1">
      <alignment horizontal="left" vertical="top" wrapText="1"/>
    </xf>
    <xf numFmtId="0" fontId="4" fillId="0" borderId="0" xfId="58" applyFont="1" applyAlignment="1">
      <alignment horizontal="left" vertical="top" wrapText="1"/>
    </xf>
    <xf numFmtId="0" fontId="4" fillId="0" borderId="0" xfId="58" applyAlignment="1">
      <alignment horizontal="left" vertical="top" wrapText="1"/>
    </xf>
    <xf numFmtId="0" fontId="109" fillId="0" borderId="0" xfId="0" applyFont="1" applyBorder="1" applyAlignment="1">
      <alignment horizontal="center" vertical="center"/>
    </xf>
    <xf numFmtId="0" fontId="6" fillId="0" borderId="21" xfId="0" applyFont="1" applyBorder="1" applyAlignment="1">
      <alignment horizontal="center" vertical="center"/>
    </xf>
    <xf numFmtId="0" fontId="0" fillId="0" borderId="21" xfId="0" applyBorder="1" applyAlignment="1">
      <alignment horizontal="center" vertical="center"/>
    </xf>
    <xf numFmtId="0" fontId="6" fillId="0" borderId="19" xfId="0" applyFont="1" applyBorder="1" applyAlignment="1">
      <alignment horizontal="center" wrapText="1"/>
    </xf>
    <xf numFmtId="0" fontId="0" fillId="0" borderId="19" xfId="0" applyBorder="1" applyAlignment="1">
      <alignment horizontal="center"/>
    </xf>
    <xf numFmtId="0" fontId="53" fillId="0" borderId="0" xfId="0" applyFont="1" applyAlignment="1">
      <alignment horizontal="center"/>
    </xf>
    <xf numFmtId="0" fontId="52" fillId="0" borderId="0" xfId="0" applyFont="1" applyAlignment="1">
      <alignment horizontal="center" vertical="top"/>
    </xf>
    <xf numFmtId="0" fontId="52" fillId="0" borderId="0" xfId="0" applyFont="1" applyAlignment="1">
      <alignment horizontal="center"/>
    </xf>
    <xf numFmtId="0" fontId="0" fillId="0" borderId="20" xfId="0" applyBorder="1" applyAlignment="1">
      <alignment horizontal="center"/>
    </xf>
    <xf numFmtId="0" fontId="0" fillId="0" borderId="24" xfId="0" applyBorder="1" applyAlignment="1">
      <alignment horizontal="center"/>
    </xf>
    <xf numFmtId="0" fontId="0" fillId="0" borderId="18" xfId="0" applyBorder="1" applyAlignment="1">
      <alignment horizontal="center"/>
    </xf>
    <xf numFmtId="0" fontId="141" fillId="61" borderId="16" xfId="0" applyFont="1" applyFill="1" applyBorder="1" applyAlignment="1">
      <alignment horizontal="center"/>
    </xf>
    <xf numFmtId="0" fontId="141" fillId="61" borderId="17" xfId="0" applyFont="1" applyFill="1" applyBorder="1" applyAlignment="1">
      <alignment horizontal="center"/>
    </xf>
    <xf numFmtId="0" fontId="141" fillId="61" borderId="19" xfId="0" applyFont="1" applyFill="1" applyBorder="1" applyAlignment="1">
      <alignment horizontal="center"/>
    </xf>
    <xf numFmtId="0" fontId="90" fillId="0" borderId="43" xfId="82" applyFont="1" applyBorder="1" applyAlignment="1">
      <alignment horizontal="center" vertical="center"/>
    </xf>
    <xf numFmtId="0" fontId="90" fillId="0" borderId="58" xfId="82" applyFont="1" applyBorder="1" applyAlignment="1">
      <alignment horizontal="center" vertical="center"/>
    </xf>
    <xf numFmtId="0" fontId="122" fillId="0" borderId="47" xfId="82" applyFont="1" applyBorder="1" applyAlignment="1">
      <alignment horizontal="center"/>
    </xf>
    <xf numFmtId="0" fontId="122" fillId="0" borderId="65" xfId="82" applyFont="1" applyBorder="1" applyAlignment="1">
      <alignment horizontal="center"/>
    </xf>
    <xf numFmtId="0" fontId="122" fillId="0" borderId="59" xfId="82" applyFont="1" applyBorder="1" applyAlignment="1">
      <alignment horizontal="center"/>
    </xf>
    <xf numFmtId="0" fontId="122" fillId="0" borderId="64" xfId="82" applyFont="1" applyBorder="1" applyAlignment="1">
      <alignment horizontal="center"/>
    </xf>
    <xf numFmtId="0" fontId="39" fillId="0" borderId="20" xfId="39" applyFont="1" applyBorder="1" applyAlignment="1">
      <alignment horizontal="center" vertical="top" wrapText="1"/>
    </xf>
    <xf numFmtId="0" fontId="39" fillId="0" borderId="18" xfId="39" applyFont="1" applyBorder="1" applyAlignment="1">
      <alignment horizontal="center" vertical="top" wrapText="1"/>
    </xf>
    <xf numFmtId="0" fontId="39" fillId="0" borderId="20" xfId="40" applyFont="1" applyBorder="1" applyAlignment="1" applyProtection="1">
      <alignment horizontal="left" vertical="top" wrapText="1"/>
      <protection locked="0"/>
    </xf>
    <xf numFmtId="0" fontId="39" fillId="0" borderId="18" xfId="40" applyFont="1" applyBorder="1" applyAlignment="1" applyProtection="1">
      <alignment horizontal="left" vertical="top" wrapText="1"/>
      <protection locked="0"/>
    </xf>
    <xf numFmtId="0" fontId="39" fillId="0" borderId="39" xfId="39" applyFont="1" applyBorder="1" applyAlignment="1">
      <alignment horizontal="center" vertical="top" wrapText="1"/>
    </xf>
    <xf numFmtId="0" fontId="39" fillId="0" borderId="80" xfId="39" applyFont="1" applyBorder="1" applyAlignment="1">
      <alignment horizontal="center" vertical="top" wrapText="1"/>
    </xf>
    <xf numFmtId="0" fontId="39" fillId="0" borderId="39" xfId="40" applyFont="1" applyBorder="1" applyAlignment="1" applyProtection="1">
      <alignment horizontal="left" vertical="top" wrapText="1"/>
      <protection locked="0"/>
    </xf>
    <xf numFmtId="0" fontId="39" fillId="0" borderId="80" xfId="40" applyFont="1" applyBorder="1" applyAlignment="1" applyProtection="1">
      <alignment horizontal="left" vertical="top" wrapText="1"/>
      <protection locked="0"/>
    </xf>
    <xf numFmtId="0" fontId="8" fillId="35" borderId="61" xfId="39" applyFont="1" applyFill="1" applyBorder="1" applyAlignment="1">
      <alignment horizontal="center"/>
    </xf>
    <xf numFmtId="0" fontId="8" fillId="35" borderId="29" xfId="39" applyFont="1" applyFill="1" applyBorder="1" applyAlignment="1">
      <alignment horizontal="center"/>
    </xf>
    <xf numFmtId="0" fontId="8" fillId="35" borderId="68" xfId="39" applyFont="1" applyFill="1" applyBorder="1" applyAlignment="1">
      <alignment horizontal="center"/>
    </xf>
    <xf numFmtId="0" fontId="8" fillId="28" borderId="76" xfId="40" applyFont="1" applyFill="1" applyBorder="1" applyAlignment="1" applyProtection="1">
      <alignment horizontal="center" vertical="center" wrapText="1"/>
    </xf>
    <xf numFmtId="0" fontId="8" fillId="28" borderId="45" xfId="40" applyFont="1" applyFill="1" applyBorder="1" applyAlignment="1" applyProtection="1">
      <alignment horizontal="center" vertical="center" wrapText="1"/>
    </xf>
    <xf numFmtId="0" fontId="8" fillId="28" borderId="46" xfId="40" applyFont="1" applyFill="1" applyBorder="1" applyAlignment="1" applyProtection="1">
      <alignment horizontal="center" vertical="center" wrapText="1"/>
    </xf>
    <xf numFmtId="0" fontId="43" fillId="28" borderId="21" xfId="40" applyFont="1" applyFill="1" applyBorder="1" applyAlignment="1" applyProtection="1">
      <alignment horizontal="center" vertical="center" wrapText="1"/>
    </xf>
    <xf numFmtId="0" fontId="32" fillId="28" borderId="23" xfId="39" applyFont="1" applyFill="1" applyBorder="1" applyAlignment="1">
      <alignment vertical="center" wrapText="1"/>
    </xf>
    <xf numFmtId="0" fontId="32" fillId="28" borderId="74" xfId="39" applyFont="1" applyFill="1" applyBorder="1" applyAlignment="1">
      <alignment vertical="center" wrapText="1"/>
    </xf>
    <xf numFmtId="0" fontId="43" fillId="28" borderId="21" xfId="40" applyFont="1" applyFill="1" applyBorder="1" applyAlignment="1" applyProtection="1">
      <alignment horizontal="center" vertical="center"/>
    </xf>
    <xf numFmtId="0" fontId="32" fillId="28" borderId="23" xfId="39" applyFont="1" applyFill="1" applyBorder="1" applyAlignment="1">
      <alignment vertical="center"/>
    </xf>
    <xf numFmtId="0" fontId="32" fillId="28" borderId="74" xfId="39" applyFont="1" applyFill="1" applyBorder="1" applyAlignment="1">
      <alignment vertical="center"/>
    </xf>
    <xf numFmtId="0" fontId="43" fillId="28" borderId="35" xfId="40" applyFont="1" applyFill="1" applyBorder="1" applyAlignment="1" applyProtection="1">
      <alignment horizontal="center" vertical="center" textRotation="255"/>
      <protection hidden="1"/>
    </xf>
    <xf numFmtId="0" fontId="32" fillId="28" borderId="72" xfId="39" applyFont="1" applyFill="1" applyBorder="1" applyAlignment="1">
      <alignment vertical="center"/>
    </xf>
    <xf numFmtId="0" fontId="32" fillId="28" borderId="75" xfId="39" applyFont="1" applyFill="1" applyBorder="1" applyAlignment="1">
      <alignment vertical="center"/>
    </xf>
    <xf numFmtId="0" fontId="39" fillId="0" borderId="15" xfId="39" applyFont="1" applyBorder="1" applyAlignment="1">
      <alignment horizontal="center" vertical="top" wrapText="1"/>
    </xf>
    <xf numFmtId="0" fontId="39" fillId="0" borderId="17" xfId="39" applyFont="1" applyBorder="1" applyAlignment="1">
      <alignment horizontal="center" vertical="top" wrapText="1"/>
    </xf>
    <xf numFmtId="0" fontId="39" fillId="0" borderId="15" xfId="40" applyFont="1" applyBorder="1" applyAlignment="1" applyProtection="1">
      <alignment horizontal="left" vertical="top" wrapText="1"/>
      <protection locked="0"/>
    </xf>
    <xf numFmtId="0" fontId="39" fillId="0" borderId="17" xfId="40" applyFont="1" applyBorder="1" applyAlignment="1" applyProtection="1">
      <alignment horizontal="left" vertical="top" wrapText="1"/>
      <protection locked="0"/>
    </xf>
    <xf numFmtId="0" fontId="8" fillId="28" borderId="33" xfId="40" applyFont="1" applyFill="1" applyBorder="1" applyAlignment="1" applyProtection="1">
      <alignment horizontal="center" vertical="center" wrapText="1"/>
    </xf>
    <xf numFmtId="0" fontId="8" fillId="28" borderId="79" xfId="40" applyFont="1" applyFill="1" applyBorder="1" applyAlignment="1" applyProtection="1">
      <alignment horizontal="center" vertical="center" wrapText="1"/>
    </xf>
    <xf numFmtId="0" fontId="8" fillId="28" borderId="73" xfId="40" applyFont="1" applyFill="1" applyBorder="1" applyAlignment="1" applyProtection="1">
      <alignment horizontal="center" vertical="center" wrapText="1"/>
    </xf>
    <xf numFmtId="0" fontId="8" fillId="28" borderId="35" xfId="40" applyFont="1" applyFill="1" applyBorder="1" applyAlignment="1" applyProtection="1">
      <alignment horizontal="center" vertical="center" wrapText="1"/>
    </xf>
    <xf numFmtId="0" fontId="8" fillId="28" borderId="72" xfId="40" applyFont="1" applyFill="1" applyBorder="1" applyAlignment="1" applyProtection="1">
      <alignment horizontal="center" vertical="center" wrapText="1"/>
    </xf>
    <xf numFmtId="0" fontId="8" fillId="28" borderId="75" xfId="40" applyFont="1" applyFill="1" applyBorder="1" applyAlignment="1" applyProtection="1">
      <alignment horizontal="center" vertical="center" wrapText="1"/>
    </xf>
    <xf numFmtId="0" fontId="10" fillId="28" borderId="79" xfId="39" applyFont="1" applyFill="1" applyBorder="1" applyAlignment="1">
      <alignment vertical="center" wrapText="1"/>
    </xf>
    <xf numFmtId="0" fontId="10" fillId="28" borderId="73" xfId="39" applyFont="1" applyFill="1" applyBorder="1" applyAlignment="1">
      <alignment vertical="center" wrapText="1"/>
    </xf>
    <xf numFmtId="0" fontId="8" fillId="28" borderId="21" xfId="40" applyFont="1" applyFill="1" applyBorder="1" applyAlignment="1" applyProtection="1">
      <alignment horizontal="center" vertical="center"/>
    </xf>
    <xf numFmtId="0" fontId="10" fillId="28" borderId="23" xfId="39" applyFont="1" applyFill="1" applyBorder="1" applyAlignment="1">
      <alignment vertical="center"/>
    </xf>
    <xf numFmtId="0" fontId="10" fillId="28" borderId="74" xfId="39" applyFont="1" applyFill="1" applyBorder="1" applyAlignment="1">
      <alignment vertical="center"/>
    </xf>
    <xf numFmtId="0" fontId="8" fillId="28" borderId="21" xfId="40" applyFont="1" applyFill="1" applyBorder="1" applyAlignment="1" applyProtection="1">
      <alignment horizontal="center" vertical="center" wrapText="1"/>
    </xf>
    <xf numFmtId="0" fontId="8" fillId="28" borderId="23" xfId="40" applyFont="1" applyFill="1" applyBorder="1" applyAlignment="1" applyProtection="1">
      <alignment horizontal="center" vertical="center" wrapText="1"/>
    </xf>
    <xf numFmtId="0" fontId="8" fillId="28" borderId="74" xfId="40" applyFont="1" applyFill="1" applyBorder="1" applyAlignment="1" applyProtection="1">
      <alignment horizontal="center" vertical="center" wrapText="1"/>
    </xf>
    <xf numFmtId="0" fontId="43" fillId="28" borderId="21" xfId="40" applyFont="1" applyFill="1" applyBorder="1" applyAlignment="1" applyProtection="1">
      <alignment horizontal="center" vertical="center" textRotation="255"/>
    </xf>
    <xf numFmtId="0" fontId="43" fillId="28" borderId="23" xfId="40" applyFont="1" applyFill="1" applyBorder="1" applyAlignment="1" applyProtection="1">
      <alignment horizontal="center" vertical="center" textRotation="255"/>
    </xf>
    <xf numFmtId="0" fontId="43" fillId="28" borderId="74" xfId="40" applyFont="1" applyFill="1" applyBorder="1" applyAlignment="1" applyProtection="1">
      <alignment horizontal="center" vertical="center" textRotation="255"/>
    </xf>
    <xf numFmtId="0" fontId="43" fillId="28" borderId="35" xfId="40" applyFont="1" applyFill="1" applyBorder="1" applyAlignment="1" applyProtection="1">
      <alignment horizontal="center" vertical="center" textRotation="255"/>
    </xf>
    <xf numFmtId="0" fontId="43" fillId="28" borderId="72" xfId="40" applyFont="1" applyFill="1" applyBorder="1" applyAlignment="1" applyProtection="1">
      <alignment horizontal="center" vertical="center" textRotation="255"/>
    </xf>
    <xf numFmtId="0" fontId="43" fillId="28" borderId="75" xfId="40" applyFont="1" applyFill="1" applyBorder="1" applyAlignment="1" applyProtection="1">
      <alignment horizontal="center" vertical="center" textRotation="255"/>
    </xf>
    <xf numFmtId="0" fontId="49" fillId="0" borderId="43" xfId="39" applyFont="1" applyFill="1" applyBorder="1" applyAlignment="1">
      <alignment horizontal="center" vertical="center" wrapText="1"/>
    </xf>
    <xf numFmtId="0" fontId="0" fillId="0" borderId="47" xfId="0" applyFill="1" applyBorder="1" applyAlignment="1">
      <alignment vertical="center"/>
    </xf>
    <xf numFmtId="0" fontId="0" fillId="0" borderId="57" xfId="0" applyFill="1" applyBorder="1" applyAlignment="1">
      <alignment vertical="center"/>
    </xf>
    <xf numFmtId="0" fontId="0" fillId="0" borderId="0" xfId="0" applyFill="1" applyBorder="1" applyAlignment="1">
      <alignment vertical="center"/>
    </xf>
    <xf numFmtId="0" fontId="0" fillId="0" borderId="58" xfId="0" applyFill="1" applyBorder="1" applyAlignment="1">
      <alignment vertical="center"/>
    </xf>
    <xf numFmtId="0" fontId="0" fillId="0" borderId="59" xfId="0" applyFill="1" applyBorder="1" applyAlignment="1">
      <alignment vertical="center"/>
    </xf>
    <xf numFmtId="0" fontId="45" fillId="28" borderId="16" xfId="39" applyFont="1" applyFill="1" applyBorder="1" applyAlignment="1"/>
    <xf numFmtId="0" fontId="40" fillId="28" borderId="16" xfId="39" applyFont="1" applyFill="1" applyBorder="1" applyAlignment="1"/>
    <xf numFmtId="0" fontId="25" fillId="35" borderId="16" xfId="39" applyFill="1" applyBorder="1" applyAlignment="1">
      <alignment horizontal="center"/>
    </xf>
    <xf numFmtId="0" fontId="45" fillId="28" borderId="24" xfId="39" applyFont="1" applyFill="1" applyBorder="1" applyAlignment="1">
      <alignment horizontal="left"/>
    </xf>
    <xf numFmtId="0" fontId="40" fillId="28" borderId="24" xfId="39" applyFont="1" applyFill="1" applyBorder="1" applyAlignment="1">
      <alignment horizontal="left"/>
    </xf>
    <xf numFmtId="0" fontId="43" fillId="28" borderId="76" xfId="40" applyFont="1" applyFill="1" applyBorder="1" applyAlignment="1" applyProtection="1">
      <alignment horizontal="center" vertical="center" textRotation="255"/>
      <protection hidden="1"/>
    </xf>
    <xf numFmtId="0" fontId="43" fillId="28" borderId="45" xfId="40" applyFont="1" applyFill="1" applyBorder="1" applyAlignment="1" applyProtection="1">
      <alignment horizontal="center" vertical="center" textRotation="255"/>
      <protection hidden="1"/>
    </xf>
    <xf numFmtId="0" fontId="43" fillId="28" borderId="46" xfId="40" applyFont="1" applyFill="1" applyBorder="1" applyAlignment="1" applyProtection="1">
      <alignment horizontal="center" vertical="center" textRotation="255"/>
      <protection hidden="1"/>
    </xf>
    <xf numFmtId="0" fontId="8" fillId="28" borderId="33" xfId="39" applyFont="1" applyFill="1" applyBorder="1" applyAlignment="1">
      <alignment horizontal="center" vertical="center" wrapText="1"/>
    </xf>
    <xf numFmtId="0" fontId="8" fillId="28" borderId="79" xfId="39" applyFont="1" applyFill="1" applyBorder="1" applyAlignment="1">
      <alignment horizontal="center" vertical="center" wrapText="1"/>
    </xf>
    <xf numFmtId="0" fontId="8" fillId="28" borderId="73" xfId="39" applyFont="1" applyFill="1" applyBorder="1" applyAlignment="1">
      <alignment horizontal="center" vertical="center" wrapText="1"/>
    </xf>
    <xf numFmtId="0" fontId="8" fillId="28" borderId="10" xfId="39" applyFont="1" applyFill="1" applyBorder="1" applyAlignment="1">
      <alignment horizontal="center" vertical="center" wrapText="1"/>
    </xf>
    <xf numFmtId="0" fontId="8" fillId="28" borderId="12" xfId="39" applyFont="1" applyFill="1" applyBorder="1" applyAlignment="1">
      <alignment horizontal="center" vertical="center" wrapText="1"/>
    </xf>
    <xf numFmtId="0" fontId="8" fillId="28" borderId="13" xfId="39" applyFont="1" applyFill="1" applyBorder="1" applyAlignment="1">
      <alignment horizontal="center" vertical="center" wrapText="1"/>
    </xf>
    <xf numFmtId="0" fontId="8" fillId="28" borderId="14" xfId="39" applyFont="1" applyFill="1" applyBorder="1" applyAlignment="1">
      <alignment horizontal="center" vertical="center" wrapText="1"/>
    </xf>
    <xf numFmtId="0" fontId="8" fillId="28" borderId="81" xfId="39" applyFont="1" applyFill="1" applyBorder="1" applyAlignment="1">
      <alignment horizontal="center" vertical="center" wrapText="1"/>
    </xf>
    <xf numFmtId="0" fontId="8" fillId="28" borderId="78" xfId="39" applyFont="1" applyFill="1" applyBorder="1" applyAlignment="1">
      <alignment horizontal="center" vertical="center" wrapText="1"/>
    </xf>
    <xf numFmtId="0" fontId="8" fillId="28" borderId="21" xfId="39" applyFont="1" applyFill="1" applyBorder="1" applyAlignment="1">
      <alignment horizontal="center" vertical="center"/>
    </xf>
    <xf numFmtId="0" fontId="8" fillId="28" borderId="23" xfId="39" applyFont="1" applyFill="1" applyBorder="1" applyAlignment="1">
      <alignment horizontal="center" vertical="center"/>
    </xf>
    <xf numFmtId="0" fontId="8" fillId="28" borderId="74" xfId="39" applyFont="1" applyFill="1" applyBorder="1" applyAlignment="1">
      <alignment horizontal="center" vertical="center"/>
    </xf>
    <xf numFmtId="0" fontId="8" fillId="28" borderId="10" xfId="40" applyFont="1" applyFill="1" applyBorder="1" applyAlignment="1" applyProtection="1">
      <alignment horizontal="center" vertical="center" wrapText="1"/>
    </xf>
    <xf numFmtId="0" fontId="8" fillId="28" borderId="12" xfId="40" applyFont="1" applyFill="1" applyBorder="1" applyAlignment="1" applyProtection="1">
      <alignment horizontal="center" vertical="center" wrapText="1"/>
    </xf>
    <xf numFmtId="0" fontId="8" fillId="28" borderId="13" xfId="40" applyFont="1" applyFill="1" applyBorder="1" applyAlignment="1" applyProtection="1">
      <alignment horizontal="center" vertical="center" wrapText="1"/>
    </xf>
    <xf numFmtId="0" fontId="8" fillId="28" borderId="14" xfId="40" applyFont="1" applyFill="1" applyBorder="1" applyAlignment="1" applyProtection="1">
      <alignment horizontal="center" vertical="center" wrapText="1"/>
    </xf>
    <xf numFmtId="0" fontId="8" fillId="28" borderId="81" xfId="40" applyFont="1" applyFill="1" applyBorder="1" applyAlignment="1" applyProtection="1">
      <alignment horizontal="center" vertical="center" wrapText="1"/>
    </xf>
    <xf numFmtId="0" fontId="8" fillId="28" borderId="78" xfId="40" applyFont="1" applyFill="1" applyBorder="1" applyAlignment="1" applyProtection="1">
      <alignment horizontal="center" vertical="center" wrapText="1"/>
    </xf>
    <xf numFmtId="0" fontId="10" fillId="0" borderId="16" xfId="39" applyFont="1" applyBorder="1" applyAlignment="1"/>
    <xf numFmtId="15" fontId="45" fillId="28" borderId="16" xfId="39" quotePrefix="1" applyNumberFormat="1" applyFont="1" applyFill="1" applyBorder="1" applyAlignment="1">
      <alignment horizontal="center"/>
    </xf>
    <xf numFmtId="15" fontId="45" fillId="28" borderId="67" xfId="39" quotePrefix="1" applyNumberFormat="1" applyFont="1" applyFill="1" applyBorder="1" applyAlignment="1">
      <alignment horizontal="center"/>
    </xf>
    <xf numFmtId="0" fontId="43" fillId="28" borderId="0" xfId="39" applyFont="1" applyFill="1" applyBorder="1" applyAlignment="1">
      <alignment vertical="center"/>
    </xf>
    <xf numFmtId="0" fontId="32" fillId="28" borderId="0" xfId="39" applyFont="1" applyFill="1" applyBorder="1" applyAlignment="1">
      <alignment vertical="center"/>
    </xf>
    <xf numFmtId="0" fontId="25" fillId="28" borderId="0" xfId="39" applyFill="1" applyBorder="1" applyAlignment="1">
      <alignment vertical="center"/>
    </xf>
    <xf numFmtId="0" fontId="8" fillId="35" borderId="62" xfId="39" applyFont="1" applyFill="1" applyBorder="1" applyAlignment="1">
      <alignment horizontal="center"/>
    </xf>
    <xf numFmtId="0" fontId="8" fillId="35" borderId="54" xfId="39" applyFont="1" applyFill="1" applyBorder="1" applyAlignment="1">
      <alignment horizontal="center"/>
    </xf>
    <xf numFmtId="0" fontId="8" fillId="35" borderId="56" xfId="39" applyFont="1" applyFill="1" applyBorder="1" applyAlignment="1">
      <alignment horizontal="center"/>
    </xf>
    <xf numFmtId="0" fontId="8" fillId="28" borderId="61" xfId="40" applyFont="1" applyFill="1" applyBorder="1" applyAlignment="1" applyProtection="1">
      <alignment horizontal="center" vertical="center"/>
    </xf>
    <xf numFmtId="0" fontId="30" fillId="0" borderId="29" xfId="39" applyFont="1" applyBorder="1" applyAlignment="1">
      <alignment horizontal="center" vertical="center"/>
    </xf>
    <xf numFmtId="0" fontId="30" fillId="0" borderId="68" xfId="39" applyFont="1" applyBorder="1" applyAlignment="1">
      <alignment horizontal="center" vertical="center"/>
    </xf>
    <xf numFmtId="0" fontId="34" fillId="44" borderId="92" xfId="0" applyFont="1" applyFill="1" applyBorder="1" applyAlignment="1">
      <alignment horizontal="center" vertical="center" wrapText="1"/>
    </xf>
    <xf numFmtId="0" fontId="34" fillId="44" borderId="93" xfId="0" applyFont="1" applyFill="1" applyBorder="1" applyAlignment="1">
      <alignment horizontal="center" vertical="center" wrapText="1"/>
    </xf>
    <xf numFmtId="0" fontId="34" fillId="44" borderId="94" xfId="0" applyFont="1" applyFill="1" applyBorder="1" applyAlignment="1">
      <alignment horizontal="center" vertical="center" wrapText="1"/>
    </xf>
    <xf numFmtId="0" fontId="39" fillId="0" borderId="92" xfId="0" applyFont="1" applyFill="1" applyBorder="1" applyAlignment="1">
      <alignment vertical="center" wrapText="1"/>
    </xf>
    <xf numFmtId="0" fontId="39" fillId="0" borderId="93" xfId="0" applyFont="1" applyFill="1" applyBorder="1" applyAlignment="1">
      <alignment vertical="center" wrapText="1"/>
    </xf>
    <xf numFmtId="0" fontId="39" fillId="0" borderId="94" xfId="0" applyFont="1" applyFill="1" applyBorder="1" applyAlignment="1">
      <alignment vertical="center" wrapText="1"/>
    </xf>
    <xf numFmtId="0" fontId="34" fillId="0" borderId="97" xfId="0" applyFont="1" applyFill="1" applyBorder="1" applyAlignment="1">
      <alignment horizontal="center" vertical="center" wrapText="1"/>
    </xf>
    <xf numFmtId="0" fontId="34" fillId="0" borderId="98" xfId="0" applyFont="1" applyFill="1" applyBorder="1" applyAlignment="1">
      <alignment horizontal="center" vertical="center" wrapText="1"/>
    </xf>
    <xf numFmtId="0" fontId="34" fillId="0" borderId="95" xfId="0" applyFont="1" applyFill="1" applyBorder="1" applyAlignment="1">
      <alignment horizontal="center" vertical="center" wrapText="1"/>
    </xf>
    <xf numFmtId="0" fontId="39" fillId="0" borderId="97" xfId="0" applyFont="1" applyFill="1" applyBorder="1" applyAlignment="1">
      <alignment vertical="center" wrapText="1"/>
    </xf>
    <xf numFmtId="0" fontId="39" fillId="0" borderId="98" xfId="0" applyFont="1" applyFill="1" applyBorder="1" applyAlignment="1">
      <alignment vertical="center" wrapText="1"/>
    </xf>
    <xf numFmtId="0" fontId="39" fillId="0" borderId="95" xfId="0" applyFont="1" applyFill="1" applyBorder="1" applyAlignment="1">
      <alignment vertical="center" wrapText="1"/>
    </xf>
    <xf numFmtId="0" fontId="39" fillId="0" borderId="97" xfId="0" applyFont="1" applyFill="1" applyBorder="1" applyAlignment="1">
      <alignment horizontal="center" vertical="center" wrapText="1"/>
    </xf>
    <xf numFmtId="0" fontId="39" fillId="0" borderId="98" xfId="0" applyFont="1" applyFill="1" applyBorder="1" applyAlignment="1">
      <alignment horizontal="center" vertical="center" wrapText="1"/>
    </xf>
    <xf numFmtId="0" fontId="39" fillId="0" borderId="95" xfId="0" applyFont="1" applyFill="1" applyBorder="1" applyAlignment="1">
      <alignment horizontal="center" vertical="center" wrapText="1"/>
    </xf>
    <xf numFmtId="0" fontId="39" fillId="0" borderId="99" xfId="0" applyFont="1" applyFill="1" applyBorder="1" applyAlignment="1">
      <alignment vertical="center" wrapText="1"/>
    </xf>
    <xf numFmtId="0" fontId="37" fillId="25" borderId="43" xfId="0" applyFont="1" applyFill="1" applyBorder="1" applyAlignment="1">
      <alignment horizontal="center" vertical="center"/>
    </xf>
    <xf numFmtId="0" fontId="37" fillId="25" borderId="47" xfId="0" applyFont="1" applyFill="1" applyBorder="1" applyAlignment="1">
      <alignment horizontal="center" vertical="center"/>
    </xf>
    <xf numFmtId="0" fontId="37" fillId="25" borderId="65" xfId="0" applyFont="1" applyFill="1" applyBorder="1" applyAlignment="1">
      <alignment horizontal="center" vertical="center"/>
    </xf>
    <xf numFmtId="0" fontId="37" fillId="25" borderId="57" xfId="0" applyFont="1" applyFill="1" applyBorder="1" applyAlignment="1">
      <alignment horizontal="center" vertical="center"/>
    </xf>
    <xf numFmtId="0" fontId="37" fillId="25" borderId="0" xfId="0" applyFont="1" applyFill="1" applyBorder="1" applyAlignment="1">
      <alignment horizontal="center" vertical="center"/>
    </xf>
    <xf numFmtId="0" fontId="37" fillId="25" borderId="63" xfId="0" applyFont="1" applyFill="1" applyBorder="1" applyAlignment="1">
      <alignment horizontal="center" vertical="center"/>
    </xf>
    <xf numFmtId="0" fontId="37" fillId="25" borderId="58" xfId="0" applyFont="1" applyFill="1" applyBorder="1" applyAlignment="1">
      <alignment horizontal="center" vertical="center"/>
    </xf>
    <xf numFmtId="0" fontId="37" fillId="25" borderId="59" xfId="0" applyFont="1" applyFill="1" applyBorder="1" applyAlignment="1">
      <alignment horizontal="center" vertical="center"/>
    </xf>
    <xf numFmtId="0" fontId="37" fillId="25" borderId="64" xfId="0" applyFont="1" applyFill="1" applyBorder="1" applyAlignment="1">
      <alignment horizontal="center" vertical="center"/>
    </xf>
    <xf numFmtId="0" fontId="10" fillId="0" borderId="38" xfId="42" applyFont="1" applyFill="1" applyBorder="1" applyAlignment="1" applyProtection="1">
      <alignment horizontal="left" vertical="center"/>
    </xf>
    <xf numFmtId="0" fontId="10" fillId="0" borderId="71" xfId="42" applyFont="1" applyFill="1" applyBorder="1" applyAlignment="1" applyProtection="1">
      <alignment horizontal="left" vertical="center"/>
    </xf>
    <xf numFmtId="167" fontId="8" fillId="26" borderId="20" xfId="42" applyNumberFormat="1" applyFont="1" applyFill="1" applyBorder="1" applyAlignment="1" applyProtection="1">
      <alignment horizontal="center" vertical="center"/>
      <protection locked="0"/>
    </xf>
    <xf numFmtId="167" fontId="48" fillId="0" borderId="24" xfId="42" applyNumberFormat="1" applyFont="1" applyBorder="1" applyAlignment="1" applyProtection="1">
      <alignment horizontal="center" vertical="center"/>
      <protection locked="0"/>
    </xf>
    <xf numFmtId="167" fontId="48" fillId="0" borderId="18" xfId="42" applyNumberFormat="1" applyFont="1" applyBorder="1" applyAlignment="1" applyProtection="1">
      <alignment horizontal="center" vertical="center"/>
      <protection locked="0"/>
    </xf>
    <xf numFmtId="0" fontId="10" fillId="26" borderId="10" xfId="42" applyFont="1" applyFill="1" applyBorder="1" applyAlignment="1" applyProtection="1">
      <alignment horizontal="center" vertical="center"/>
      <protection locked="0"/>
    </xf>
    <xf numFmtId="0" fontId="25" fillId="0" borderId="11" xfId="42" applyBorder="1" applyAlignment="1" applyProtection="1">
      <alignment horizontal="center" vertical="center"/>
      <protection locked="0"/>
    </xf>
    <xf numFmtId="0" fontId="25" fillId="0" borderId="12" xfId="42" applyBorder="1" applyAlignment="1" applyProtection="1">
      <alignment horizontal="center" vertical="center"/>
      <protection locked="0"/>
    </xf>
    <xf numFmtId="0" fontId="10" fillId="32" borderId="20" xfId="42" applyFont="1" applyFill="1" applyBorder="1" applyAlignment="1" applyProtection="1">
      <alignment horizontal="center" vertical="center" wrapText="1"/>
      <protection locked="0"/>
    </xf>
    <xf numFmtId="0" fontId="10" fillId="32" borderId="24" xfId="42" applyFont="1" applyFill="1" applyBorder="1" applyAlignment="1" applyProtection="1">
      <alignment horizontal="center" vertical="center" wrapText="1"/>
      <protection locked="0"/>
    </xf>
    <xf numFmtId="0" fontId="8" fillId="25" borderId="61" xfId="42" applyFont="1" applyFill="1" applyBorder="1" applyAlignment="1">
      <alignment horizontal="center" vertical="center" wrapText="1"/>
    </xf>
    <xf numFmtId="0" fontId="8" fillId="25" borderId="68" xfId="42" applyFont="1" applyFill="1" applyBorder="1" applyAlignment="1">
      <alignment horizontal="center" vertical="center" wrapText="1"/>
    </xf>
    <xf numFmtId="167" fontId="8" fillId="32" borderId="20" xfId="42" applyNumberFormat="1" applyFont="1" applyFill="1" applyBorder="1" applyAlignment="1" applyProtection="1">
      <alignment horizontal="center" vertical="center"/>
      <protection locked="0"/>
    </xf>
    <xf numFmtId="167" fontId="8" fillId="32" borderId="24" xfId="42" quotePrefix="1" applyNumberFormat="1" applyFont="1" applyFill="1" applyBorder="1" applyAlignment="1" applyProtection="1">
      <alignment horizontal="center" vertical="center"/>
      <protection locked="0"/>
    </xf>
    <xf numFmtId="0" fontId="8" fillId="26" borderId="69" xfId="41" applyFont="1" applyFill="1" applyBorder="1" applyAlignment="1">
      <alignment horizontal="center" vertical="center"/>
    </xf>
    <xf numFmtId="0" fontId="8" fillId="26" borderId="70" xfId="41" applyFont="1" applyFill="1" applyBorder="1" applyAlignment="1">
      <alignment horizontal="center" vertical="center"/>
    </xf>
    <xf numFmtId="0" fontId="8" fillId="26" borderId="36" xfId="41" applyFont="1" applyFill="1" applyBorder="1" applyAlignment="1">
      <alignment horizontal="center" vertical="center"/>
    </xf>
    <xf numFmtId="0" fontId="8" fillId="26" borderId="67" xfId="41" applyFont="1" applyFill="1" applyBorder="1" applyAlignment="1">
      <alignment horizontal="center" vertical="center"/>
    </xf>
    <xf numFmtId="0" fontId="8" fillId="29" borderId="20" xfId="41" applyFont="1" applyFill="1" applyBorder="1" applyAlignment="1">
      <alignment horizontal="center" vertical="center" wrapText="1"/>
    </xf>
    <xf numFmtId="0" fontId="8" fillId="29" borderId="24" xfId="41" applyFont="1" applyFill="1" applyBorder="1" applyAlignment="1">
      <alignment horizontal="center" vertical="center" wrapText="1"/>
    </xf>
    <xf numFmtId="0" fontId="8" fillId="29" borderId="18" xfId="41" applyFont="1" applyFill="1" applyBorder="1" applyAlignment="1">
      <alignment horizontal="center" vertical="center" wrapText="1"/>
    </xf>
    <xf numFmtId="0" fontId="8" fillId="25" borderId="44" xfId="42" applyFont="1" applyFill="1" applyBorder="1" applyAlignment="1">
      <alignment horizontal="center" vertical="center"/>
    </xf>
    <xf numFmtId="0" fontId="8" fillId="25" borderId="45" xfId="42" applyFont="1" applyFill="1" applyBorder="1" applyAlignment="1">
      <alignment horizontal="center" vertical="center"/>
    </xf>
    <xf numFmtId="0" fontId="8" fillId="25" borderId="46" xfId="42" applyFont="1" applyFill="1" applyBorder="1" applyAlignment="1">
      <alignment horizontal="center" vertical="center"/>
    </xf>
    <xf numFmtId="0" fontId="8" fillId="25" borderId="43" xfId="42" applyFont="1" applyFill="1" applyBorder="1" applyAlignment="1">
      <alignment horizontal="right"/>
    </xf>
    <xf numFmtId="0" fontId="8" fillId="25" borderId="65" xfId="42" applyFont="1" applyFill="1" applyBorder="1" applyAlignment="1">
      <alignment horizontal="right"/>
    </xf>
    <xf numFmtId="0" fontId="10" fillId="25" borderId="46" xfId="42" applyFont="1" applyFill="1" applyBorder="1" applyAlignment="1">
      <alignment horizontal="center" vertical="center"/>
    </xf>
    <xf numFmtId="0" fontId="8" fillId="26" borderId="32" xfId="42" applyFont="1" applyFill="1" applyBorder="1" applyAlignment="1" applyProtection="1">
      <alignment horizontal="center" vertical="center" wrapText="1"/>
      <protection locked="0"/>
    </xf>
    <xf numFmtId="0" fontId="48" fillId="0" borderId="24" xfId="42" applyFont="1" applyBorder="1" applyAlignment="1" applyProtection="1">
      <alignment horizontal="center" vertical="center" wrapText="1"/>
      <protection locked="0"/>
    </xf>
    <xf numFmtId="0" fontId="48" fillId="0" borderId="18" xfId="42" applyFont="1" applyBorder="1" applyAlignment="1" applyProtection="1">
      <alignment horizontal="center" vertical="center" wrapText="1"/>
      <protection locked="0"/>
    </xf>
    <xf numFmtId="0" fontId="8" fillId="32" borderId="20" xfId="42" applyFont="1" applyFill="1" applyBorder="1" applyAlignment="1" applyProtection="1">
      <alignment horizontal="center" vertical="center" wrapText="1"/>
      <protection locked="0"/>
    </xf>
    <xf numFmtId="0" fontId="10" fillId="26" borderId="11" xfId="42" applyFont="1" applyFill="1" applyBorder="1" applyAlignment="1" applyProtection="1">
      <alignment horizontal="center" vertical="center"/>
      <protection locked="0"/>
    </xf>
    <xf numFmtId="14" fontId="10" fillId="26" borderId="20" xfId="42" applyNumberFormat="1" applyFont="1" applyFill="1" applyBorder="1" applyAlignment="1" applyProtection="1">
      <alignment horizontal="center" vertical="center"/>
      <protection locked="0"/>
    </xf>
    <xf numFmtId="0" fontId="10" fillId="26" borderId="24" xfId="42" applyFont="1" applyFill="1" applyBorder="1" applyAlignment="1" applyProtection="1">
      <alignment horizontal="center" vertical="center"/>
      <protection locked="0"/>
    </xf>
    <xf numFmtId="0" fontId="10" fillId="0" borderId="32" xfId="42" applyFont="1" applyFill="1" applyBorder="1" applyAlignment="1" applyProtection="1">
      <alignment horizontal="left" vertical="center" wrapText="1"/>
    </xf>
    <xf numFmtId="0" fontId="10" fillId="0" borderId="50" xfId="42" applyFont="1" applyFill="1" applyBorder="1" applyAlignment="1" applyProtection="1">
      <alignment horizontal="left" vertical="center" wrapText="1"/>
    </xf>
    <xf numFmtId="0" fontId="10" fillId="0" borderId="32" xfId="42" applyFont="1" applyFill="1" applyBorder="1" applyAlignment="1" applyProtection="1">
      <alignment horizontal="left" vertical="center"/>
    </xf>
    <xf numFmtId="0" fontId="10" fillId="0" borderId="50" xfId="42" applyFont="1" applyFill="1" applyBorder="1" applyAlignment="1" applyProtection="1">
      <alignment horizontal="left" vertical="center"/>
    </xf>
    <xf numFmtId="0" fontId="8" fillId="32" borderId="32" xfId="42" applyFont="1" applyFill="1" applyBorder="1" applyAlignment="1" applyProtection="1">
      <alignment horizontal="center" vertical="center" wrapText="1"/>
      <protection locked="0"/>
    </xf>
    <xf numFmtId="0" fontId="8" fillId="26" borderId="69" xfId="42" applyFont="1" applyFill="1" applyBorder="1" applyAlignment="1" applyProtection="1">
      <alignment horizontal="center" vertical="center"/>
      <protection locked="0"/>
    </xf>
    <xf numFmtId="0" fontId="48" fillId="0" borderId="12" xfId="42" applyFont="1" applyBorder="1" applyAlignment="1" applyProtection="1">
      <alignment horizontal="center" vertical="center"/>
      <protection locked="0"/>
    </xf>
    <xf numFmtId="0" fontId="8" fillId="25" borderId="52" xfId="42" applyFont="1" applyFill="1" applyBorder="1" applyAlignment="1">
      <alignment horizontal="center"/>
    </xf>
    <xf numFmtId="0" fontId="8" fillId="25" borderId="53" xfId="42" applyFont="1" applyFill="1" applyBorder="1" applyAlignment="1">
      <alignment horizontal="center"/>
    </xf>
    <xf numFmtId="0" fontId="8" fillId="25" borderId="60" xfId="42" applyFont="1" applyFill="1" applyBorder="1" applyAlignment="1">
      <alignment horizontal="center"/>
    </xf>
    <xf numFmtId="0" fontId="8" fillId="27" borderId="20" xfId="41" applyFont="1" applyFill="1" applyBorder="1" applyAlignment="1">
      <alignment horizontal="center" vertical="center" wrapText="1"/>
    </xf>
    <xf numFmtId="0" fontId="8" fillId="27" borderId="24" xfId="41" applyFont="1" applyFill="1" applyBorder="1" applyAlignment="1">
      <alignment horizontal="center" vertical="center" wrapText="1"/>
    </xf>
    <xf numFmtId="0" fontId="8" fillId="27" borderId="18" xfId="41" applyFont="1" applyFill="1" applyBorder="1" applyAlignment="1">
      <alignment horizontal="center" vertical="center" wrapText="1"/>
    </xf>
    <xf numFmtId="0" fontId="8" fillId="0" borderId="19" xfId="41" applyFont="1" applyBorder="1" applyAlignment="1">
      <alignment horizontal="left" vertical="center" wrapText="1"/>
    </xf>
    <xf numFmtId="0" fontId="8" fillId="25" borderId="21" xfId="41" applyFont="1" applyFill="1" applyBorder="1" applyAlignment="1">
      <alignment horizontal="center" vertical="center"/>
    </xf>
    <xf numFmtId="0" fontId="8" fillId="25" borderId="23" xfId="41" applyFont="1" applyFill="1" applyBorder="1" applyAlignment="1">
      <alignment horizontal="center" vertical="center"/>
    </xf>
    <xf numFmtId="0" fontId="8" fillId="25" borderId="22" xfId="41" applyFont="1" applyFill="1" applyBorder="1" applyAlignment="1">
      <alignment horizontal="center" vertical="center"/>
    </xf>
    <xf numFmtId="0" fontId="8" fillId="25" borderId="10" xfId="41" applyFont="1" applyFill="1" applyBorder="1" applyAlignment="1">
      <alignment horizontal="center" vertical="center"/>
    </xf>
    <xf numFmtId="0" fontId="8" fillId="25" borderId="12" xfId="41" applyFont="1" applyFill="1" applyBorder="1" applyAlignment="1">
      <alignment horizontal="center" vertical="center"/>
    </xf>
    <xf numFmtId="0" fontId="8" fillId="25" borderId="13" xfId="41" applyFont="1" applyFill="1" applyBorder="1" applyAlignment="1">
      <alignment horizontal="center" vertical="center"/>
    </xf>
    <xf numFmtId="0" fontId="8" fillId="25" borderId="14" xfId="41" applyFont="1" applyFill="1" applyBorder="1" applyAlignment="1">
      <alignment horizontal="center" vertical="center"/>
    </xf>
    <xf numFmtId="0" fontId="8" fillId="25" borderId="15" xfId="41" applyFont="1" applyFill="1" applyBorder="1" applyAlignment="1">
      <alignment horizontal="center" vertical="center"/>
    </xf>
    <xf numFmtId="0" fontId="8" fillId="25" borderId="17" xfId="41" applyFont="1" applyFill="1" applyBorder="1" applyAlignment="1">
      <alignment horizontal="center" vertical="center"/>
    </xf>
    <xf numFmtId="0" fontId="8" fillId="25" borderId="11" xfId="41" applyFont="1" applyFill="1" applyBorder="1" applyAlignment="1">
      <alignment horizontal="center" vertical="center"/>
    </xf>
    <xf numFmtId="0" fontId="8" fillId="25" borderId="0" xfId="41" applyFont="1" applyFill="1" applyBorder="1" applyAlignment="1">
      <alignment horizontal="center" vertical="center"/>
    </xf>
    <xf numFmtId="0" fontId="8" fillId="25" borderId="16" xfId="41" applyFont="1" applyFill="1" applyBorder="1" applyAlignment="1">
      <alignment horizontal="center" vertical="center"/>
    </xf>
    <xf numFmtId="0" fontId="10" fillId="0" borderId="19" xfId="41" applyFont="1" applyBorder="1" applyAlignment="1">
      <alignment horizontal="left" vertical="center" wrapText="1"/>
    </xf>
    <xf numFmtId="0" fontId="10" fillId="27" borderId="19" xfId="41" applyFont="1" applyFill="1" applyBorder="1" applyAlignment="1">
      <alignment horizontal="left" vertical="center" wrapText="1"/>
    </xf>
    <xf numFmtId="0" fontId="10" fillId="25" borderId="22" xfId="41" applyFont="1" applyFill="1" applyBorder="1" applyAlignment="1">
      <alignment horizontal="center" vertical="center"/>
    </xf>
    <xf numFmtId="0" fontId="8" fillId="25" borderId="13" xfId="41" applyFont="1" applyFill="1" applyBorder="1" applyAlignment="1">
      <alignment horizontal="center"/>
    </xf>
    <xf numFmtId="0" fontId="8" fillId="25" borderId="0" xfId="41" applyFont="1" applyFill="1" applyBorder="1" applyAlignment="1">
      <alignment horizontal="center"/>
    </xf>
    <xf numFmtId="0" fontId="8" fillId="25" borderId="14" xfId="41" applyFont="1" applyFill="1" applyBorder="1" applyAlignment="1">
      <alignment horizontal="center"/>
    </xf>
    <xf numFmtId="0" fontId="8" fillId="0" borderId="10" xfId="41" applyFont="1" applyFill="1" applyBorder="1" applyAlignment="1">
      <alignment horizontal="left"/>
    </xf>
    <xf numFmtId="0" fontId="8" fillId="0" borderId="11" xfId="41" applyFont="1" applyFill="1" applyBorder="1" applyAlignment="1">
      <alignment horizontal="left"/>
    </xf>
    <xf numFmtId="0" fontId="8" fillId="0" borderId="12" xfId="41" applyFont="1" applyFill="1" applyBorder="1" applyAlignment="1">
      <alignment horizontal="left"/>
    </xf>
    <xf numFmtId="0" fontId="8" fillId="25" borderId="20" xfId="41" applyFont="1" applyFill="1" applyBorder="1" applyAlignment="1">
      <alignment horizontal="center"/>
    </xf>
    <xf numFmtId="0" fontId="8" fillId="25" borderId="18" xfId="41" applyFont="1" applyFill="1" applyBorder="1" applyAlignment="1">
      <alignment horizontal="center"/>
    </xf>
    <xf numFmtId="0" fontId="8" fillId="0" borderId="15" xfId="41" applyFont="1" applyFill="1" applyBorder="1" applyAlignment="1">
      <alignment horizontal="center"/>
    </xf>
    <xf numFmtId="0" fontId="8" fillId="0" borderId="16" xfId="41" applyFont="1" applyFill="1" applyBorder="1" applyAlignment="1">
      <alignment horizontal="center"/>
    </xf>
    <xf numFmtId="0" fontId="8" fillId="0" borderId="17" xfId="41" applyFont="1" applyFill="1" applyBorder="1" applyAlignment="1">
      <alignment horizontal="center"/>
    </xf>
    <xf numFmtId="0" fontId="37" fillId="25" borderId="43" xfId="41" applyFont="1" applyFill="1" applyBorder="1" applyAlignment="1">
      <alignment horizontal="center"/>
    </xf>
    <xf numFmtId="0" fontId="37" fillId="25" borderId="47" xfId="41" applyFont="1" applyFill="1" applyBorder="1" applyAlignment="1">
      <alignment horizontal="center"/>
    </xf>
    <xf numFmtId="0" fontId="37" fillId="25" borderId="65" xfId="41" applyFont="1" applyFill="1" applyBorder="1" applyAlignment="1">
      <alignment horizontal="center"/>
    </xf>
    <xf numFmtId="0" fontId="37" fillId="25" borderId="58" xfId="41" applyFont="1" applyFill="1" applyBorder="1" applyAlignment="1">
      <alignment horizontal="center"/>
    </xf>
    <xf numFmtId="0" fontId="37" fillId="25" borderId="59" xfId="41" applyFont="1" applyFill="1" applyBorder="1" applyAlignment="1">
      <alignment horizontal="center"/>
    </xf>
    <xf numFmtId="0" fontId="37" fillId="25" borderId="64" xfId="41" applyFont="1" applyFill="1" applyBorder="1" applyAlignment="1">
      <alignment horizontal="center"/>
    </xf>
    <xf numFmtId="0" fontId="8" fillId="0" borderId="23" xfId="41" applyFont="1" applyFill="1" applyBorder="1" applyAlignment="1">
      <alignment horizontal="center" vertical="center" wrapText="1"/>
    </xf>
    <xf numFmtId="0" fontId="8" fillId="0" borderId="22" xfId="41" applyFont="1" applyFill="1" applyBorder="1" applyAlignment="1">
      <alignment horizontal="center" vertical="center" wrapText="1"/>
    </xf>
    <xf numFmtId="0" fontId="8" fillId="0" borderId="13" xfId="41" applyFont="1" applyFill="1" applyBorder="1" applyAlignment="1">
      <alignment horizontal="center" vertical="center" wrapText="1"/>
    </xf>
    <xf numFmtId="0" fontId="8" fillId="0" borderId="0" xfId="41" applyFont="1" applyFill="1" applyBorder="1" applyAlignment="1">
      <alignment horizontal="center" vertical="center" wrapText="1"/>
    </xf>
    <xf numFmtId="0" fontId="8" fillId="0" borderId="23" xfId="41" applyFont="1" applyFill="1" applyBorder="1" applyAlignment="1">
      <alignment horizontal="center"/>
    </xf>
    <xf numFmtId="0" fontId="8" fillId="0" borderId="22" xfId="41" applyFont="1" applyFill="1" applyBorder="1" applyAlignment="1">
      <alignment horizontal="center"/>
    </xf>
    <xf numFmtId="0" fontId="8" fillId="0" borderId="13" xfId="41" applyFont="1" applyFill="1" applyBorder="1" applyAlignment="1">
      <alignment horizontal="center" vertical="center"/>
    </xf>
    <xf numFmtId="0" fontId="8" fillId="0" borderId="0" xfId="41" applyFont="1" applyFill="1" applyBorder="1" applyAlignment="1">
      <alignment horizontal="center" vertical="center"/>
    </xf>
    <xf numFmtId="0" fontId="8" fillId="0" borderId="14" xfId="41" applyFont="1" applyFill="1" applyBorder="1" applyAlignment="1">
      <alignment horizontal="center" vertical="center"/>
    </xf>
    <xf numFmtId="0" fontId="8" fillId="0" borderId="15" xfId="41" applyFont="1" applyFill="1" applyBorder="1" applyAlignment="1">
      <alignment horizontal="center" vertical="center"/>
    </xf>
    <xf numFmtId="0" fontId="8" fillId="0" borderId="16" xfId="41" applyFont="1" applyFill="1" applyBorder="1" applyAlignment="1">
      <alignment horizontal="center" vertical="center"/>
    </xf>
    <xf numFmtId="0" fontId="8" fillId="0" borderId="17" xfId="41" applyFont="1" applyFill="1" applyBorder="1" applyAlignment="1">
      <alignment horizontal="center" vertical="center"/>
    </xf>
    <xf numFmtId="167" fontId="8" fillId="0" borderId="13" xfId="41" applyNumberFormat="1" applyFont="1" applyFill="1" applyBorder="1" applyAlignment="1">
      <alignment horizontal="center" vertical="center"/>
    </xf>
    <xf numFmtId="167" fontId="8" fillId="0" borderId="0" xfId="41" applyNumberFormat="1" applyFont="1" applyFill="1" applyBorder="1" applyAlignment="1">
      <alignment horizontal="center" vertical="center"/>
    </xf>
    <xf numFmtId="167" fontId="8" fillId="0" borderId="14" xfId="41" applyNumberFormat="1" applyFont="1" applyFill="1" applyBorder="1" applyAlignment="1">
      <alignment horizontal="center" vertical="center"/>
    </xf>
    <xf numFmtId="167" fontId="8" fillId="0" borderId="15" xfId="41" applyNumberFormat="1" applyFont="1" applyFill="1" applyBorder="1" applyAlignment="1">
      <alignment horizontal="center" vertical="center"/>
    </xf>
    <xf numFmtId="167" fontId="8" fillId="0" borderId="16" xfId="41" applyNumberFormat="1" applyFont="1" applyFill="1" applyBorder="1" applyAlignment="1">
      <alignment horizontal="center" vertical="center"/>
    </xf>
    <xf numFmtId="167" fontId="8" fillId="0" borderId="17" xfId="41" applyNumberFormat="1" applyFont="1" applyFill="1" applyBorder="1" applyAlignment="1">
      <alignment horizontal="center" vertical="center"/>
    </xf>
    <xf numFmtId="0" fontId="8" fillId="0" borderId="15" xfId="41" applyFont="1" applyFill="1" applyBorder="1" applyAlignment="1">
      <alignment horizontal="left"/>
    </xf>
    <xf numFmtId="0" fontId="8" fillId="0" borderId="16" xfId="41" applyFont="1" applyFill="1" applyBorder="1" applyAlignment="1">
      <alignment horizontal="left"/>
    </xf>
    <xf numFmtId="0" fontId="8" fillId="0" borderId="15" xfId="41" applyFont="1" applyFill="1" applyBorder="1" applyAlignment="1">
      <alignment horizontal="center" vertical="center" wrapText="1"/>
    </xf>
    <xf numFmtId="0" fontId="8" fillId="0" borderId="16" xfId="41" applyFont="1" applyFill="1" applyBorder="1" applyAlignment="1">
      <alignment horizontal="center" vertical="center" wrapText="1"/>
    </xf>
    <xf numFmtId="0" fontId="8" fillId="0" borderId="17" xfId="41" applyFont="1" applyFill="1" applyBorder="1" applyAlignment="1">
      <alignment horizontal="center" vertical="center" wrapText="1"/>
    </xf>
    <xf numFmtId="0" fontId="8" fillId="0" borderId="15" xfId="41" applyNumberFormat="1" applyFont="1" applyFill="1" applyBorder="1" applyAlignment="1">
      <alignment horizontal="center"/>
    </xf>
    <xf numFmtId="0" fontId="8" fillId="0" borderId="16" xfId="41" applyNumberFormat="1" applyFont="1" applyFill="1" applyBorder="1" applyAlignment="1">
      <alignment horizontal="center"/>
    </xf>
    <xf numFmtId="0" fontId="8" fillId="0" borderId="17" xfId="41" applyNumberFormat="1" applyFont="1" applyFill="1" applyBorder="1" applyAlignment="1">
      <alignment horizontal="center"/>
    </xf>
    <xf numFmtId="0" fontId="10" fillId="0" borderId="16" xfId="41" applyFont="1" applyFill="1" applyBorder="1" applyAlignment="1">
      <alignment horizontal="center"/>
    </xf>
    <xf numFmtId="0" fontId="10" fillId="0" borderId="17" xfId="41" applyFont="1" applyFill="1" applyBorder="1" applyAlignment="1">
      <alignment horizontal="center"/>
    </xf>
    <xf numFmtId="0" fontId="8" fillId="25" borderId="10" xfId="41" applyFont="1" applyFill="1" applyBorder="1" applyAlignment="1">
      <alignment horizontal="center"/>
    </xf>
    <xf numFmtId="0" fontId="8" fillId="25" borderId="11" xfId="41" applyFont="1" applyFill="1" applyBorder="1" applyAlignment="1">
      <alignment horizontal="center"/>
    </xf>
    <xf numFmtId="0" fontId="8" fillId="25" borderId="12" xfId="41" applyFont="1" applyFill="1" applyBorder="1" applyAlignment="1">
      <alignment horizontal="center"/>
    </xf>
    <xf numFmtId="0" fontId="8" fillId="25" borderId="24" xfId="41" applyFont="1" applyFill="1" applyBorder="1" applyAlignment="1">
      <alignment horizontal="center"/>
    </xf>
    <xf numFmtId="0" fontId="6" fillId="0" borderId="19" xfId="41" applyFont="1" applyBorder="1" applyAlignment="1">
      <alignment horizontal="left" vertical="center" wrapText="1"/>
    </xf>
    <xf numFmtId="0" fontId="90" fillId="0" borderId="57" xfId="82" applyFont="1" applyBorder="1" applyAlignment="1">
      <alignment horizontal="center" vertical="center"/>
    </xf>
    <xf numFmtId="0" fontId="136" fillId="0" borderId="47" xfId="82" applyFont="1" applyBorder="1" applyAlignment="1">
      <alignment horizontal="left"/>
    </xf>
    <xf numFmtId="0" fontId="136" fillId="0" borderId="65" xfId="82" applyFont="1" applyBorder="1" applyAlignment="1">
      <alignment horizontal="left"/>
    </xf>
    <xf numFmtId="0" fontId="136" fillId="0" borderId="0" xfId="82" applyFont="1" applyAlignment="1">
      <alignment horizontal="left"/>
    </xf>
    <xf numFmtId="0" fontId="136" fillId="0" borderId="63" xfId="82" applyFont="1" applyBorder="1" applyAlignment="1">
      <alignment horizontal="left"/>
    </xf>
    <xf numFmtId="0" fontId="136" fillId="0" borderId="59" xfId="82" applyFont="1" applyBorder="1" applyAlignment="1">
      <alignment horizontal="left"/>
    </xf>
    <xf numFmtId="0" fontId="136" fillId="0" borderId="64" xfId="82" applyFont="1" applyBorder="1" applyAlignment="1">
      <alignment horizontal="left"/>
    </xf>
    <xf numFmtId="173" fontId="38" fillId="0" borderId="19" xfId="39" applyNumberFormat="1" applyFont="1" applyFill="1" applyBorder="1" applyAlignment="1" applyProtection="1">
      <protection locked="0"/>
    </xf>
    <xf numFmtId="0" fontId="38" fillId="0" borderId="19" xfId="39" applyFont="1" applyFill="1" applyBorder="1" applyAlignment="1" applyProtection="1">
      <protection locked="0"/>
    </xf>
    <xf numFmtId="0" fontId="103" fillId="0" borderId="43" xfId="39" applyFont="1" applyBorder="1" applyAlignment="1" applyProtection="1">
      <alignment horizontal="center" vertical="center" wrapText="1"/>
    </xf>
    <xf numFmtId="0" fontId="103" fillId="0" borderId="47" xfId="39" applyFont="1" applyBorder="1" applyAlignment="1" applyProtection="1">
      <alignment horizontal="center" vertical="center" wrapText="1"/>
    </xf>
    <xf numFmtId="0" fontId="103" fillId="0" borderId="65" xfId="39" applyFont="1" applyBorder="1" applyAlignment="1" applyProtection="1">
      <alignment horizontal="center" vertical="center" wrapText="1"/>
    </xf>
    <xf numFmtId="0" fontId="103" fillId="0" borderId="57" xfId="39" applyFont="1" applyBorder="1" applyAlignment="1" applyProtection="1">
      <alignment horizontal="center" vertical="center" wrapText="1"/>
    </xf>
    <xf numFmtId="0" fontId="103" fillId="0" borderId="0" xfId="39" applyFont="1" applyBorder="1" applyAlignment="1" applyProtection="1">
      <alignment horizontal="center" vertical="center" wrapText="1"/>
    </xf>
    <xf numFmtId="0" fontId="103" fillId="0" borderId="63" xfId="39" applyFont="1" applyBorder="1" applyAlignment="1" applyProtection="1">
      <alignment horizontal="center" vertical="center" wrapText="1"/>
    </xf>
    <xf numFmtId="0" fontId="103" fillId="0" borderId="58" xfId="39" applyFont="1" applyBorder="1" applyAlignment="1" applyProtection="1">
      <alignment horizontal="center" vertical="center" wrapText="1"/>
    </xf>
    <xf numFmtId="0" fontId="103" fillId="0" borderId="59" xfId="39" applyFont="1" applyBorder="1" applyAlignment="1" applyProtection="1">
      <alignment horizontal="center" vertical="center" wrapText="1"/>
    </xf>
    <xf numFmtId="0" fontId="103" fillId="0" borderId="64" xfId="39" applyFont="1" applyBorder="1" applyAlignment="1" applyProtection="1">
      <alignment horizontal="center" vertical="center" wrapText="1"/>
    </xf>
    <xf numFmtId="171" fontId="39" fillId="37" borderId="52" xfId="39" applyNumberFormat="1" applyFont="1" applyFill="1" applyBorder="1" applyAlignment="1" applyProtection="1">
      <alignment horizontal="center" vertical="center"/>
      <protection locked="0"/>
    </xf>
    <xf numFmtId="171" fontId="39" fillId="37" borderId="86" xfId="39" applyNumberFormat="1" applyFont="1" applyFill="1" applyBorder="1" applyAlignment="1" applyProtection="1">
      <alignment horizontal="center" vertical="center"/>
      <protection locked="0"/>
    </xf>
    <xf numFmtId="171" fontId="39" fillId="0" borderId="52" xfId="39" applyNumberFormat="1" applyFont="1" applyFill="1" applyBorder="1" applyAlignment="1" applyProtection="1">
      <alignment horizontal="center" vertical="center"/>
      <protection locked="0"/>
    </xf>
    <xf numFmtId="171" fontId="39" fillId="0" borderId="86" xfId="39" applyNumberFormat="1" applyFont="1" applyFill="1" applyBorder="1" applyAlignment="1" applyProtection="1">
      <alignment horizontal="center" vertical="center"/>
      <protection locked="0"/>
    </xf>
    <xf numFmtId="0" fontId="41" fillId="43" borderId="44" xfId="39" quotePrefix="1" applyFont="1" applyFill="1" applyBorder="1" applyAlignment="1" applyProtection="1">
      <alignment horizontal="center" vertical="center"/>
    </xf>
    <xf numFmtId="0" fontId="41" fillId="43" borderId="46" xfId="39" quotePrefix="1" applyFont="1" applyFill="1" applyBorder="1" applyAlignment="1" applyProtection="1">
      <alignment horizontal="center" vertical="center"/>
    </xf>
    <xf numFmtId="0" fontId="38" fillId="0" borderId="44" xfId="39" applyFont="1" applyBorder="1" applyAlignment="1" applyProtection="1">
      <alignment horizontal="center" vertical="center"/>
    </xf>
    <xf numFmtId="0" fontId="38" fillId="0" borderId="46" xfId="39" applyFont="1" applyBorder="1" applyAlignment="1" applyProtection="1">
      <alignment horizontal="center" vertical="center"/>
    </xf>
    <xf numFmtId="0" fontId="38" fillId="0" borderId="19" xfId="39" applyFont="1" applyBorder="1" applyAlignment="1" applyProtection="1">
      <alignment horizontal="left"/>
    </xf>
    <xf numFmtId="0" fontId="38" fillId="0" borderId="24" xfId="39" applyFont="1" applyBorder="1" applyAlignment="1" applyProtection="1">
      <alignment horizontal="center"/>
      <protection locked="0"/>
    </xf>
    <xf numFmtId="0" fontId="38" fillId="0" borderId="0" xfId="39" applyFont="1" applyBorder="1" applyAlignment="1" applyProtection="1">
      <protection locked="0"/>
    </xf>
    <xf numFmtId="0" fontId="38" fillId="0" borderId="16" xfId="39" applyFont="1" applyBorder="1" applyAlignment="1" applyProtection="1">
      <protection locked="0"/>
    </xf>
    <xf numFmtId="0" fontId="6" fillId="0" borderId="16" xfId="49" applyBorder="1" applyAlignment="1"/>
    <xf numFmtId="0" fontId="38" fillId="0" borderId="19" xfId="39" applyFont="1" applyBorder="1" applyAlignment="1" applyProtection="1"/>
    <xf numFmtId="0" fontId="57" fillId="30" borderId="62" xfId="49" applyFont="1" applyFill="1" applyBorder="1" applyAlignment="1">
      <alignment horizontal="right"/>
    </xf>
    <xf numFmtId="0" fontId="6" fillId="30" borderId="54" xfId="49" applyFont="1" applyFill="1" applyBorder="1" applyAlignment="1">
      <alignment horizontal="right"/>
    </xf>
    <xf numFmtId="0" fontId="54" fillId="31" borderId="54" xfId="49" applyFont="1" applyFill="1" applyBorder="1" applyAlignment="1" applyProtection="1">
      <alignment horizontal="left"/>
      <protection locked="0"/>
    </xf>
    <xf numFmtId="0" fontId="57" fillId="30" borderId="54" xfId="49" applyFont="1" applyFill="1" applyBorder="1" applyAlignment="1">
      <alignment horizontal="right"/>
    </xf>
    <xf numFmtId="0" fontId="58" fillId="31" borderId="28" xfId="49" applyFont="1" applyFill="1" applyBorder="1" applyAlignment="1" applyProtection="1">
      <protection locked="0"/>
    </xf>
    <xf numFmtId="0" fontId="58" fillId="31" borderId="29" xfId="49" applyFont="1" applyFill="1" applyBorder="1" applyAlignment="1" applyProtection="1">
      <protection locked="0"/>
    </xf>
    <xf numFmtId="0" fontId="6" fillId="31" borderId="29" xfId="49" applyFill="1" applyBorder="1" applyAlignment="1"/>
    <xf numFmtId="0" fontId="6" fillId="31" borderId="30" xfId="49" applyFill="1" applyBorder="1" applyAlignment="1"/>
    <xf numFmtId="0" fontId="57" fillId="30" borderId="54" xfId="49" applyFont="1" applyFill="1" applyBorder="1" applyAlignment="1">
      <alignment horizontal="center"/>
    </xf>
    <xf numFmtId="0" fontId="6" fillId="30" borderId="54" xfId="49" applyFont="1" applyFill="1" applyBorder="1" applyAlignment="1">
      <alignment horizontal="center"/>
    </xf>
    <xf numFmtId="0" fontId="6" fillId="30" borderId="56" xfId="49" applyFont="1" applyFill="1" applyBorder="1" applyAlignment="1"/>
    <xf numFmtId="0" fontId="57" fillId="30" borderId="31" xfId="49" applyFont="1" applyFill="1" applyBorder="1" applyAlignment="1">
      <alignment horizontal="right"/>
    </xf>
    <xf numFmtId="0" fontId="6" fillId="30" borderId="19" xfId="49" applyFont="1" applyFill="1" applyBorder="1" applyAlignment="1">
      <alignment horizontal="right"/>
    </xf>
    <xf numFmtId="0" fontId="54" fillId="31" borderId="19" xfId="49" applyFont="1" applyFill="1" applyBorder="1" applyAlignment="1" applyProtection="1">
      <alignment horizontal="left"/>
      <protection locked="0"/>
    </xf>
    <xf numFmtId="0" fontId="57" fillId="30" borderId="19" xfId="49" applyFont="1" applyFill="1" applyBorder="1" applyAlignment="1">
      <alignment horizontal="right"/>
    </xf>
    <xf numFmtId="0" fontId="58" fillId="31" borderId="20" xfId="49" applyFont="1" applyFill="1" applyBorder="1" applyAlignment="1" applyProtection="1">
      <alignment wrapText="1"/>
      <protection locked="0"/>
    </xf>
    <xf numFmtId="0" fontId="58" fillId="31" borderId="24" xfId="49" applyFont="1" applyFill="1" applyBorder="1" applyAlignment="1" applyProtection="1">
      <alignment wrapText="1"/>
      <protection locked="0"/>
    </xf>
    <xf numFmtId="0" fontId="6" fillId="31" borderId="24" xfId="49" applyFill="1" applyBorder="1" applyAlignment="1"/>
    <xf numFmtId="0" fontId="6" fillId="31" borderId="18" xfId="49" applyFill="1" applyBorder="1" applyAlignment="1"/>
    <xf numFmtId="0" fontId="57" fillId="0" borderId="19" xfId="49" applyFont="1" applyBorder="1" applyAlignment="1" applyProtection="1">
      <protection locked="0"/>
    </xf>
    <xf numFmtId="0" fontId="6" fillId="0" borderId="19" xfId="49" applyBorder="1" applyAlignment="1" applyProtection="1">
      <protection locked="0"/>
    </xf>
    <xf numFmtId="0" fontId="6" fillId="0" borderId="34" xfId="49" applyBorder="1" applyAlignment="1" applyProtection="1">
      <protection locked="0"/>
    </xf>
    <xf numFmtId="0" fontId="57" fillId="30" borderId="19" xfId="49" applyFont="1" applyFill="1" applyBorder="1" applyAlignment="1">
      <alignment horizontal="center"/>
    </xf>
    <xf numFmtId="0" fontId="6" fillId="30" borderId="19" xfId="49" applyFont="1" applyFill="1" applyBorder="1" applyAlignment="1">
      <alignment horizontal="center"/>
    </xf>
    <xf numFmtId="0" fontId="6" fillId="30" borderId="34" xfId="49" applyFont="1" applyFill="1" applyBorder="1" applyAlignment="1"/>
    <xf numFmtId="0" fontId="58" fillId="31" borderId="20" xfId="49" applyFont="1" applyFill="1" applyBorder="1" applyAlignment="1" applyProtection="1">
      <protection locked="0"/>
    </xf>
    <xf numFmtId="0" fontId="58" fillId="31" borderId="24" xfId="49" applyFont="1" applyFill="1" applyBorder="1" applyAlignment="1" applyProtection="1">
      <protection locked="0"/>
    </xf>
    <xf numFmtId="0" fontId="6" fillId="30" borderId="19" xfId="49" applyFont="1" applyFill="1" applyBorder="1" applyAlignment="1"/>
    <xf numFmtId="9" fontId="54" fillId="0" borderId="20" xfId="49" applyNumberFormat="1" applyFont="1" applyBorder="1" applyAlignment="1">
      <alignment horizontal="center"/>
    </xf>
    <xf numFmtId="9" fontId="54" fillId="0" borderId="50" xfId="49" applyNumberFormat="1" applyFont="1" applyBorder="1" applyAlignment="1">
      <alignment horizontal="center"/>
    </xf>
    <xf numFmtId="164" fontId="54" fillId="0" borderId="20" xfId="49" applyNumberFormat="1" applyFont="1" applyBorder="1" applyAlignment="1">
      <alignment horizontal="center"/>
    </xf>
    <xf numFmtId="0" fontId="54" fillId="0" borderId="50" xfId="49" applyFont="1" applyBorder="1" applyAlignment="1">
      <alignment horizontal="center"/>
    </xf>
    <xf numFmtId="164" fontId="54" fillId="0" borderId="39" xfId="49" applyNumberFormat="1" applyFont="1" applyBorder="1" applyAlignment="1">
      <alignment horizontal="center"/>
    </xf>
    <xf numFmtId="0" fontId="54" fillId="0" borderId="71" xfId="49" applyFont="1" applyBorder="1" applyAlignment="1">
      <alignment horizontal="center"/>
    </xf>
    <xf numFmtId="0" fontId="55" fillId="30" borderId="43" xfId="49" applyFont="1" applyFill="1" applyBorder="1" applyAlignment="1">
      <alignment horizontal="center" vertical="center"/>
    </xf>
    <xf numFmtId="0" fontId="55" fillId="30" borderId="47" xfId="49" applyFont="1" applyFill="1" applyBorder="1" applyAlignment="1">
      <alignment horizontal="center" vertical="center"/>
    </xf>
    <xf numFmtId="0" fontId="55" fillId="30" borderId="65" xfId="49" applyFont="1" applyFill="1" applyBorder="1" applyAlignment="1">
      <alignment horizontal="center" vertical="center"/>
    </xf>
    <xf numFmtId="0" fontId="57" fillId="30" borderId="42" xfId="49" applyFont="1" applyFill="1" applyBorder="1" applyAlignment="1">
      <alignment horizontal="center" vertical="center"/>
    </xf>
    <xf numFmtId="0" fontId="57" fillId="30" borderId="22" xfId="49" applyFont="1" applyFill="1" applyBorder="1" applyAlignment="1">
      <alignment horizontal="center" vertical="center"/>
    </xf>
    <xf numFmtId="0" fontId="6" fillId="30" borderId="37" xfId="49" applyFont="1" applyFill="1" applyBorder="1" applyAlignment="1"/>
    <xf numFmtId="0" fontId="54" fillId="0" borderId="20" xfId="49" applyFont="1" applyBorder="1" applyAlignment="1">
      <alignment horizontal="center"/>
    </xf>
    <xf numFmtId="0" fontId="54" fillId="31" borderId="19" xfId="49" applyFont="1" applyFill="1" applyBorder="1" applyAlignment="1" applyProtection="1">
      <protection locked="0"/>
    </xf>
    <xf numFmtId="0" fontId="54" fillId="0" borderId="19" xfId="49" applyFont="1" applyBorder="1" applyAlignment="1" applyProtection="1">
      <protection locked="0"/>
    </xf>
    <xf numFmtId="0" fontId="54" fillId="0" borderId="34" xfId="49" applyFont="1" applyBorder="1" applyAlignment="1" applyProtection="1">
      <protection locked="0"/>
    </xf>
    <xf numFmtId="0" fontId="59" fillId="30" borderId="43" xfId="49" applyFont="1" applyFill="1" applyBorder="1" applyAlignment="1">
      <alignment horizontal="center" vertical="center"/>
    </xf>
    <xf numFmtId="0" fontId="59" fillId="30" borderId="47" xfId="49" applyFont="1" applyFill="1" applyBorder="1" applyAlignment="1">
      <alignment horizontal="center" vertical="center"/>
    </xf>
    <xf numFmtId="0" fontId="59" fillId="30" borderId="65" xfId="49" applyFont="1" applyFill="1" applyBorder="1" applyAlignment="1">
      <alignment horizontal="center" vertical="center"/>
    </xf>
    <xf numFmtId="0" fontId="59" fillId="30" borderId="58" xfId="49" applyFont="1" applyFill="1" applyBorder="1" applyAlignment="1">
      <alignment horizontal="center" vertical="center"/>
    </xf>
    <xf numFmtId="0" fontId="59" fillId="30" borderId="59" xfId="49" applyFont="1" applyFill="1" applyBorder="1" applyAlignment="1">
      <alignment horizontal="center" vertical="center"/>
    </xf>
    <xf numFmtId="0" fontId="59" fillId="30" borderId="64" xfId="49" applyFont="1" applyFill="1" applyBorder="1" applyAlignment="1">
      <alignment horizontal="center" vertical="center"/>
    </xf>
    <xf numFmtId="0" fontId="138" fillId="59" borderId="16" xfId="82" applyFont="1" applyFill="1" applyBorder="1" applyAlignment="1">
      <alignment horizontal="center"/>
    </xf>
    <xf numFmtId="0" fontId="138" fillId="59" borderId="17" xfId="82" applyFont="1" applyFill="1" applyBorder="1" applyAlignment="1">
      <alignment horizontal="center"/>
    </xf>
    <xf numFmtId="0" fontId="138" fillId="59" borderId="19" xfId="82" applyFont="1" applyFill="1" applyBorder="1" applyAlignment="1">
      <alignment horizontal="center"/>
    </xf>
    <xf numFmtId="0" fontId="75" fillId="34" borderId="0" xfId="49" applyFont="1" applyFill="1" applyBorder="1" applyAlignment="1">
      <alignment horizontal="center" vertical="center" textRotation="90" wrapText="1"/>
    </xf>
    <xf numFmtId="0" fontId="75" fillId="25" borderId="16" xfId="49" applyFont="1" applyFill="1" applyBorder="1" applyAlignment="1">
      <alignment horizontal="center"/>
    </xf>
    <xf numFmtId="0" fontId="75" fillId="25" borderId="16" xfId="49" applyFont="1" applyFill="1" applyBorder="1"/>
    <xf numFmtId="0" fontId="75" fillId="25" borderId="24" xfId="49" applyFont="1" applyFill="1" applyBorder="1"/>
    <xf numFmtId="0" fontId="75" fillId="34" borderId="19" xfId="49" applyFont="1" applyFill="1" applyBorder="1" applyAlignment="1" applyProtection="1">
      <alignment horizontal="left" indent="1"/>
      <protection locked="0"/>
    </xf>
    <xf numFmtId="0" fontId="75" fillId="34" borderId="19" xfId="49" applyFont="1" applyFill="1" applyBorder="1" applyAlignment="1" applyProtection="1">
      <protection locked="0"/>
    </xf>
    <xf numFmtId="0" fontId="78" fillId="34" borderId="19" xfId="49" applyFont="1" applyFill="1" applyBorder="1" applyAlignment="1">
      <alignment horizontal="right"/>
    </xf>
    <xf numFmtId="0" fontId="76" fillId="34" borderId="14" xfId="49" applyFont="1" applyFill="1" applyBorder="1" applyAlignment="1">
      <alignment horizontal="center" vertical="center" textRotation="90"/>
    </xf>
    <xf numFmtId="0" fontId="75" fillId="34" borderId="14" xfId="49" applyFont="1" applyFill="1" applyBorder="1" applyAlignment="1">
      <alignment horizontal="center" vertical="center" textRotation="90"/>
    </xf>
    <xf numFmtId="0" fontId="76" fillId="34" borderId="19" xfId="49" applyFont="1" applyFill="1" applyBorder="1" applyAlignment="1">
      <alignment horizontal="center" vertical="center"/>
    </xf>
    <xf numFmtId="0" fontId="75" fillId="34" borderId="21" xfId="49" applyFont="1" applyFill="1" applyBorder="1" applyAlignment="1">
      <alignment horizontal="center" vertical="center"/>
    </xf>
    <xf numFmtId="0" fontId="78" fillId="34" borderId="10" xfId="49" applyFont="1" applyFill="1" applyBorder="1" applyAlignment="1">
      <alignment horizontal="center" vertical="center"/>
    </xf>
    <xf numFmtId="0" fontId="6" fillId="0" borderId="11" xfId="49" applyBorder="1" applyAlignment="1">
      <alignment horizontal="center" vertical="center"/>
    </xf>
    <xf numFmtId="0" fontId="6" fillId="0" borderId="12" xfId="49" applyBorder="1" applyAlignment="1">
      <alignment horizontal="center" vertical="center"/>
    </xf>
    <xf numFmtId="0" fontId="6" fillId="0" borderId="15" xfId="49" applyBorder="1" applyAlignment="1">
      <alignment horizontal="center" vertical="center"/>
    </xf>
    <xf numFmtId="0" fontId="6" fillId="0" borderId="16" xfId="49" applyBorder="1" applyAlignment="1">
      <alignment horizontal="center" vertical="center"/>
    </xf>
    <xf numFmtId="0" fontId="6" fillId="0" borderId="17" xfId="49" applyBorder="1" applyAlignment="1">
      <alignment horizontal="center" vertical="center"/>
    </xf>
    <xf numFmtId="0" fontId="78" fillId="34" borderId="11" xfId="49" applyFont="1" applyFill="1" applyBorder="1" applyAlignment="1">
      <alignment horizontal="center" vertical="center"/>
    </xf>
    <xf numFmtId="0" fontId="78" fillId="34" borderId="12" xfId="49" applyFont="1" applyFill="1" applyBorder="1" applyAlignment="1">
      <alignment horizontal="center" vertical="center"/>
    </xf>
    <xf numFmtId="0" fontId="75" fillId="34" borderId="15" xfId="49" applyFont="1" applyFill="1" applyBorder="1" applyAlignment="1">
      <alignment horizontal="center" vertical="center"/>
    </xf>
    <xf numFmtId="0" fontId="75" fillId="34" borderId="16" xfId="49" applyFont="1" applyFill="1" applyBorder="1" applyAlignment="1">
      <alignment horizontal="center" vertical="center"/>
    </xf>
    <xf numFmtId="0" fontId="75" fillId="34" borderId="17" xfId="49" applyFont="1" applyFill="1" applyBorder="1" applyAlignment="1">
      <alignment horizontal="center" vertical="center"/>
    </xf>
    <xf numFmtId="0" fontId="76" fillId="34" borderId="16" xfId="49" applyFont="1" applyFill="1" applyBorder="1" applyAlignment="1"/>
    <xf numFmtId="0" fontId="76" fillId="34" borderId="16" xfId="49" applyFont="1" applyFill="1" applyBorder="1" applyAlignment="1">
      <alignment horizontal="center"/>
    </xf>
    <xf numFmtId="0" fontId="76" fillId="34" borderId="17" xfId="49" applyFont="1" applyFill="1" applyBorder="1" applyAlignment="1">
      <alignment horizontal="center"/>
    </xf>
    <xf numFmtId="0" fontId="75" fillId="34" borderId="12" xfId="49" applyFont="1" applyFill="1" applyBorder="1" applyAlignment="1">
      <alignment horizontal="right"/>
    </xf>
    <xf numFmtId="0" fontId="75" fillId="34" borderId="21" xfId="49" applyFont="1" applyFill="1" applyBorder="1" applyAlignment="1">
      <alignment horizontal="right"/>
    </xf>
    <xf numFmtId="0" fontId="75" fillId="34" borderId="19" xfId="49" applyFont="1" applyFill="1" applyBorder="1" applyAlignment="1">
      <alignment horizontal="center" vertical="center"/>
    </xf>
    <xf numFmtId="0" fontId="77" fillId="34" borderId="10" xfId="49" applyFont="1" applyFill="1" applyBorder="1" applyAlignment="1">
      <alignment horizontal="center" vertical="center"/>
    </xf>
    <xf numFmtId="0" fontId="76" fillId="34" borderId="10" xfId="49" applyFont="1" applyFill="1" applyBorder="1" applyAlignment="1">
      <alignment horizontal="center" vertical="center"/>
    </xf>
    <xf numFmtId="0" fontId="77" fillId="34" borderId="11" xfId="49" applyFont="1" applyFill="1" applyBorder="1" applyAlignment="1">
      <alignment horizontal="center" vertical="center"/>
    </xf>
    <xf numFmtId="0" fontId="77" fillId="34" borderId="12" xfId="49" applyFont="1" applyFill="1" applyBorder="1" applyAlignment="1">
      <alignment horizontal="center" vertical="center"/>
    </xf>
    <xf numFmtId="0" fontId="75" fillId="34" borderId="14" xfId="49" applyFont="1" applyFill="1" applyBorder="1" applyAlignment="1">
      <alignment horizontal="center" vertical="center" textRotation="90" wrapText="1"/>
    </xf>
    <xf numFmtId="0" fontId="76" fillId="34" borderId="24" xfId="49" applyFont="1" applyFill="1" applyBorder="1" applyAlignment="1">
      <alignment horizontal="center"/>
    </xf>
    <xf numFmtId="0" fontId="76" fillId="34" borderId="18" xfId="49" applyFont="1" applyFill="1" applyBorder="1" applyAlignment="1">
      <alignment horizontal="center"/>
    </xf>
    <xf numFmtId="0" fontId="75" fillId="34" borderId="17" xfId="49" applyFont="1" applyFill="1" applyBorder="1" applyAlignment="1">
      <alignment horizontal="right"/>
    </xf>
    <xf numFmtId="0" fontId="75" fillId="34" borderId="22" xfId="49" applyFont="1" applyFill="1" applyBorder="1" applyAlignment="1">
      <alignment horizontal="right"/>
    </xf>
    <xf numFmtId="0" fontId="78" fillId="34" borderId="22" xfId="49" applyFont="1" applyFill="1" applyBorder="1" applyAlignment="1">
      <alignment horizontal="right"/>
    </xf>
    <xf numFmtId="0" fontId="75" fillId="34" borderId="18" xfId="49" applyFont="1" applyFill="1" applyBorder="1" applyAlignment="1">
      <alignment horizontal="right"/>
    </xf>
    <xf numFmtId="0" fontId="75" fillId="34" borderId="19" xfId="49" applyFont="1" applyFill="1" applyBorder="1" applyAlignment="1">
      <alignment horizontal="right"/>
    </xf>
    <xf numFmtId="0" fontId="76" fillId="34" borderId="0" xfId="49" applyFont="1" applyFill="1" applyBorder="1" applyAlignment="1">
      <alignment horizontal="left" vertical="center" wrapText="1"/>
    </xf>
    <xf numFmtId="0" fontId="76" fillId="34" borderId="14" xfId="49" applyFont="1" applyFill="1" applyBorder="1" applyAlignment="1">
      <alignment horizontal="left" vertical="center" wrapText="1"/>
    </xf>
    <xf numFmtId="0" fontId="76" fillId="34" borderId="22" xfId="49" applyFont="1" applyFill="1" applyBorder="1" applyAlignment="1" applyProtection="1">
      <protection locked="0"/>
    </xf>
    <xf numFmtId="0" fontId="76" fillId="34" borderId="23" xfId="49" applyFont="1" applyFill="1" applyBorder="1" applyAlignment="1" applyProtection="1">
      <protection locked="0"/>
    </xf>
    <xf numFmtId="0" fontId="76" fillId="34" borderId="14" xfId="49" applyFont="1" applyFill="1" applyBorder="1" applyAlignment="1" applyProtection="1">
      <protection locked="0"/>
    </xf>
    <xf numFmtId="0" fontId="76" fillId="34" borderId="13" xfId="49" applyFont="1" applyFill="1" applyBorder="1" applyAlignment="1" applyProtection="1">
      <protection locked="0"/>
    </xf>
    <xf numFmtId="0" fontId="76" fillId="34" borderId="12" xfId="49" applyFont="1" applyFill="1" applyBorder="1" applyAlignment="1">
      <alignment horizontal="center"/>
    </xf>
    <xf numFmtId="0" fontId="76" fillId="34" borderId="21" xfId="49" applyFont="1" applyFill="1" applyBorder="1" applyAlignment="1" applyProtection="1">
      <protection locked="0"/>
    </xf>
    <xf numFmtId="0" fontId="76" fillId="34" borderId="11" xfId="49" applyFont="1" applyFill="1" applyBorder="1" applyAlignment="1">
      <alignment horizontal="left" vertical="center" wrapText="1"/>
    </xf>
    <xf numFmtId="0" fontId="76" fillId="34" borderId="12" xfId="49" applyFont="1" applyFill="1" applyBorder="1" applyAlignment="1">
      <alignment horizontal="left" vertical="center" wrapText="1"/>
    </xf>
    <xf numFmtId="0" fontId="76" fillId="34" borderId="16" xfId="49" applyFont="1" applyFill="1" applyBorder="1" applyAlignment="1">
      <alignment wrapText="1"/>
    </xf>
    <xf numFmtId="0" fontId="76" fillId="34" borderId="17" xfId="49" applyFont="1" applyFill="1" applyBorder="1" applyAlignment="1">
      <alignment wrapText="1"/>
    </xf>
    <xf numFmtId="0" fontId="76" fillId="34" borderId="10" xfId="49" applyFont="1" applyFill="1" applyBorder="1" applyAlignment="1">
      <alignment horizontal="center"/>
    </xf>
    <xf numFmtId="0" fontId="76" fillId="34" borderId="11" xfId="49" applyFont="1" applyFill="1" applyBorder="1" applyAlignment="1">
      <alignment horizontal="center"/>
    </xf>
    <xf numFmtId="0" fontId="76" fillId="34" borderId="15" xfId="49" applyFont="1" applyFill="1" applyBorder="1" applyAlignment="1">
      <alignment horizontal="center"/>
    </xf>
    <xf numFmtId="0" fontId="76" fillId="34" borderId="20" xfId="49" applyFont="1" applyFill="1" applyBorder="1" applyAlignment="1"/>
    <xf numFmtId="0" fontId="76" fillId="34" borderId="24" xfId="49" applyFont="1" applyFill="1" applyBorder="1" applyAlignment="1"/>
    <xf numFmtId="0" fontId="76" fillId="34" borderId="18" xfId="49" applyFont="1" applyFill="1" applyBorder="1" applyAlignment="1"/>
    <xf numFmtId="0" fontId="76" fillId="34" borderId="15" xfId="49" applyFont="1" applyFill="1" applyBorder="1" applyAlignment="1" applyProtection="1">
      <protection locked="0"/>
    </xf>
    <xf numFmtId="0" fontId="76" fillId="34" borderId="16" xfId="49" applyFont="1" applyFill="1" applyBorder="1" applyAlignment="1" applyProtection="1">
      <protection locked="0"/>
    </xf>
    <xf numFmtId="0" fontId="76" fillId="34" borderId="17" xfId="49" applyFont="1" applyFill="1" applyBorder="1" applyAlignment="1" applyProtection="1">
      <protection locked="0"/>
    </xf>
    <xf numFmtId="0" fontId="73" fillId="34" borderId="0" xfId="49" applyFont="1" applyFill="1" applyBorder="1" applyAlignment="1">
      <alignment horizontal="center" vertical="center"/>
    </xf>
    <xf numFmtId="0" fontId="74" fillId="34" borderId="0" xfId="49" applyFont="1" applyFill="1" applyBorder="1" applyAlignment="1"/>
    <xf numFmtId="168" fontId="76" fillId="34" borderId="23" xfId="49" applyNumberFormat="1" applyFont="1" applyFill="1" applyBorder="1" applyAlignment="1" applyProtection="1">
      <protection locked="0"/>
    </xf>
    <xf numFmtId="0" fontId="76" fillId="34" borderId="24" xfId="49" applyFont="1" applyFill="1" applyBorder="1" applyAlignment="1">
      <alignment horizontal="left" vertical="center" wrapText="1"/>
    </xf>
    <xf numFmtId="0" fontId="76" fillId="34" borderId="18" xfId="49" applyFont="1" applyFill="1" applyBorder="1" applyAlignment="1">
      <alignment horizontal="left" vertical="center" wrapText="1"/>
    </xf>
  </cellXfs>
  <cellStyles count="107">
    <cellStyle name="% complete" xfId="98" xr:uid="{4854A92B-9BF1-4E7C-8B1E-9CA91899B817}"/>
    <cellStyle name="% complete (beyond plan) legend" xfId="96" xr:uid="{BF4F0BC3-7519-44E6-B6ED-B1A18CA1B893}"/>
    <cellStyle name="1" xfId="60" xr:uid="{B42F25DB-775F-4370-942D-11BF89FF5409}"/>
    <cellStyle name="2" xfId="61" xr:uid="{9B8F8B05-1226-42F6-B879-8CDCBAA1139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ctivity" xfId="89" xr:uid="{71DBB904-C55F-484F-AD62-BCAED7093984}"/>
    <cellStyle name="Actual (beyond plan) legend" xfId="97" xr:uid="{EE6CE8E6-BF90-4215-97C0-F4A390C8CB28}"/>
    <cellStyle name="Actual legend" xfId="99" xr:uid="{5AE5B35D-0E40-4C05-8BC2-FBAE595027F5}"/>
    <cellStyle name="Bad" xfId="25" builtinId="27" customBuiltin="1"/>
    <cellStyle name="Calculation" xfId="26" builtinId="22" customBuiltin="1"/>
    <cellStyle name="Check Cell" xfId="27" builtinId="23" customBuiltin="1"/>
    <cellStyle name="Comma 2" xfId="62" xr:uid="{B6BBFDBF-9500-4772-9689-A31EF6451874}"/>
    <cellStyle name="Currency 2" xfId="86" xr:uid="{BB9D83E4-D05E-450C-AEBE-45961B62C283}"/>
    <cellStyle name="Dezimal [0]_Alternative Methods of Financing New Products RD" xfId="63" xr:uid="{11BB7817-895A-4767-ABA9-2B361153DCA9}"/>
    <cellStyle name="Dezimal_Alternative Methods of Financing New Products RD" xfId="64" xr:uid="{A8AC108C-FAB8-4DC8-B299-A06F819B4AF7}"/>
    <cellStyle name="Explanatory Text" xfId="28" builtinId="53" customBuiltin="1"/>
    <cellStyle name="Explanatory Text 2" xfId="103" xr:uid="{951A06AA-9724-452C-8080-0A8B40FECD12}"/>
    <cellStyle name="Good" xfId="29" builtinId="26" customBuiltin="1"/>
    <cellStyle name="Heading 1" xfId="30" builtinId="16" customBuiltin="1"/>
    <cellStyle name="Heading 1 2" xfId="104" xr:uid="{0DE1C12E-5CD1-4518-B156-70D26DFF22BD}"/>
    <cellStyle name="Heading 2" xfId="31" builtinId="17" customBuiltin="1"/>
    <cellStyle name="Heading 2 2" xfId="92" xr:uid="{BA48591A-0F8C-468E-BCAD-0241CB50114F}"/>
    <cellStyle name="Heading 3" xfId="32" builtinId="18" customBuiltin="1"/>
    <cellStyle name="Heading 3 2" xfId="52" xr:uid="{00000000-0005-0000-0000-000020000000}"/>
    <cellStyle name="Heading 3 2 2" xfId="91" xr:uid="{405FB94E-6C87-4F1D-81C4-5DB04BC6D576}"/>
    <cellStyle name="Heading 4" xfId="33" builtinId="19" customBuiltin="1"/>
    <cellStyle name="Heading 4 2" xfId="94" xr:uid="{1231B267-2E34-4EA3-AA87-240C972E8F7F}"/>
    <cellStyle name="Hyperlink" xfId="34" builtinId="8"/>
    <cellStyle name="Hyperlink 2" xfId="65" xr:uid="{53DA927A-BD17-4242-8BBB-0FE870584AD5}"/>
    <cellStyle name="Hyperlink 3" xfId="81" xr:uid="{96DFF81F-24A9-401C-8FF4-9BD4E3B14F29}"/>
    <cellStyle name="Input" xfId="35" builtinId="20" customBuiltin="1"/>
    <cellStyle name="ITEM" xfId="66" xr:uid="{B1C22EC4-3B6D-4C7B-8387-6734E0D29E31}"/>
    <cellStyle name="Label" xfId="95" xr:uid="{5229F1E6-D381-488D-B74F-276C5EAC3626}"/>
    <cellStyle name="Linked Cell" xfId="36" builtinId="24" customBuiltin="1"/>
    <cellStyle name="Neutral" xfId="37" builtinId="28" customBuiltin="1"/>
    <cellStyle name="Normal" xfId="0" builtinId="0"/>
    <cellStyle name="Normal 2" xfId="49" xr:uid="{00000000-0005-0000-0000-000027000000}"/>
    <cellStyle name="Normal 2 2" xfId="82" xr:uid="{54370BB4-04E3-4DA8-946C-BBF33A7F6E0D}"/>
    <cellStyle name="Normal 2 3" xfId="54" xr:uid="{00000000-0005-0000-0000-000028000000}"/>
    <cellStyle name="Normal 2 3 2" xfId="83" xr:uid="{9D388CBF-1C13-43F1-9755-41BF8434A216}"/>
    <cellStyle name="Normal 2 4" xfId="84" xr:uid="{4F8022BE-11F0-4C87-AD3E-BA0B1BEDDF65}"/>
    <cellStyle name="Normal 2 5" xfId="85" xr:uid="{4604B583-AB49-4E74-BBB7-09B97E658481}"/>
    <cellStyle name="Normal 3" xfId="51" xr:uid="{00000000-0005-0000-0000-000029000000}"/>
    <cellStyle name="Normal 3 2" xfId="58" xr:uid="{00000000-0005-0000-0000-00002A000000}"/>
    <cellStyle name="Normal 3 3" xfId="67" xr:uid="{C7EFA7AE-26F4-4763-BEDF-35D92288DAD4}"/>
    <cellStyle name="Normal 4" xfId="55" xr:uid="{00000000-0005-0000-0000-00002B000000}"/>
    <cellStyle name="Normal 4 2" xfId="87" xr:uid="{90281D7C-BF61-4BEF-BE97-EA1F3D34E0AA}"/>
    <cellStyle name="Normal 4 3" xfId="106" xr:uid="{4E96E098-20DD-4233-8D9E-2EC613DDE28B}"/>
    <cellStyle name="Normal 5" xfId="59" xr:uid="{7923518F-A17B-468D-9370-31AFFAA70EF4}"/>
    <cellStyle name="Normal_36-174 -175 -176 Control Plan" xfId="38" xr:uid="{00000000-0005-0000-0000-00002C000000}"/>
    <cellStyle name="Normal_Analogic PPAP Forms" xfId="39" xr:uid="{00000000-0005-0000-0000-00002D000000}"/>
    <cellStyle name="Normal_DISTRO" xfId="40" xr:uid="{00000000-0005-0000-0000-00002E000000}"/>
    <cellStyle name="Normal_FMEA Document r51" xfId="56" xr:uid="{00000000-0005-0000-0000-00002F000000}"/>
    <cellStyle name="Normal_FMEA Document rev 6" xfId="57" xr:uid="{00000000-0005-0000-0000-000030000000}"/>
    <cellStyle name="Normal_Sheet2" xfId="41" xr:uid="{00000000-0005-0000-0000-000031000000}"/>
    <cellStyle name="Normal_Sheet3" xfId="42" xr:uid="{00000000-0005-0000-0000-000032000000}"/>
    <cellStyle name="Note" xfId="43" builtinId="10" customBuiltin="1"/>
    <cellStyle name="Output" xfId="44" builtinId="21" customBuiltin="1"/>
    <cellStyle name="Percent" xfId="45" builtinId="5"/>
    <cellStyle name="Percent 2" xfId="53" xr:uid="{00000000-0005-0000-0000-000036000000}"/>
    <cellStyle name="Percent 2 2" xfId="68" xr:uid="{40CA2444-CE5D-4C33-9A49-71DF84F7CF73}"/>
    <cellStyle name="Percent Complete" xfId="88" xr:uid="{301094BD-C16A-4008-9A7E-7579F0588D80}"/>
    <cellStyle name="Period Headers" xfId="90" xr:uid="{CAC486E5-4DD1-4942-ADD7-A6A1EA22729A}"/>
    <cellStyle name="Period Highlight Control" xfId="102" xr:uid="{EE299D4C-627B-472C-8202-1EC6F4BFC148}"/>
    <cellStyle name="Period Value" xfId="101" xr:uid="{E146A206-D359-4ABB-904E-D21DEF304F58}"/>
    <cellStyle name="Plan legend" xfId="100" xr:uid="{2814BFF2-7559-4F68-BF70-276044DFDF75}"/>
    <cellStyle name="Project Headers" xfId="93" xr:uid="{923DAA10-CED9-4837-B4D1-1F8AC55E0D8F}"/>
    <cellStyle name="PSChar" xfId="69" xr:uid="{EEF7FE60-C4D0-4397-B1F6-F78D88D9DB21}"/>
    <cellStyle name="PSDate" xfId="70" xr:uid="{7C77D6B6-EA0F-402C-84DF-D63A05121CA7}"/>
    <cellStyle name="PSDec" xfId="71" xr:uid="{1857338F-A752-4285-8F7F-882CA045024C}"/>
    <cellStyle name="PSHeading" xfId="72" xr:uid="{43649625-DED6-43C6-BBD4-F02FAD6732E9}"/>
    <cellStyle name="PSInt" xfId="73" xr:uid="{B354A4D8-3255-4F01-B04A-EB05D904262E}"/>
    <cellStyle name="PSSpacer" xfId="74" xr:uid="{F16A8E44-D0FB-4199-9F53-14C2F04B5E0D}"/>
    <cellStyle name="SCALE" xfId="75" xr:uid="{4B53A739-7245-4E70-9675-C8DC660A94CE}"/>
    <cellStyle name="Style 1" xfId="76" xr:uid="{E5DC31CD-FA00-4715-A67B-3EF0B91430A9}"/>
    <cellStyle name="Style 2" xfId="77" xr:uid="{6A34562B-B7D2-448A-8A16-3FB116005872}"/>
    <cellStyle name="Title" xfId="46" builtinId="15" customBuiltin="1"/>
    <cellStyle name="Title 2" xfId="105" xr:uid="{5683F796-F116-4008-850C-1E81C7F3DB56}"/>
    <cellStyle name="Total" xfId="47" builtinId="25" customBuiltin="1"/>
    <cellStyle name="Währung [0]_Alternative Methods of Financing New Products RD" xfId="78" xr:uid="{A2295C1D-BF85-4411-B032-D61DD95A9528}"/>
    <cellStyle name="Währung_Alternative Methods of Financing New Products RD" xfId="79" xr:uid="{1710FF4A-A56C-4FBD-9877-39ED7C4798B4}"/>
    <cellStyle name="Warning Text" xfId="48" builtinId="11" customBuiltin="1"/>
    <cellStyle name="一般_Control Plan" xfId="80" xr:uid="{9C11B8F5-0573-4683-9BAE-EF6C1F0FAB2C}"/>
    <cellStyle name="常规_Example of Process Map" xfId="50" xr:uid="{00000000-0005-0000-0000-00003A000000}"/>
  </cellStyles>
  <dxfs count="62">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FF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5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a:t>Averages</a:t>
            </a:r>
          </a:p>
        </c:rich>
      </c:tx>
      <c:layout>
        <c:manualLayout>
          <c:xMode val="edge"/>
          <c:yMode val="edge"/>
          <c:x val="0.480043602963869"/>
          <c:y val="2.3041474654377881E-2"/>
        </c:manualLayout>
      </c:layout>
      <c:overlay val="0"/>
      <c:spPr>
        <a:noFill/>
        <a:ln w="25400">
          <a:noFill/>
        </a:ln>
      </c:spPr>
    </c:title>
    <c:autoTitleDeleted val="0"/>
    <c:plotArea>
      <c:layout>
        <c:manualLayout>
          <c:layoutTarget val="inner"/>
          <c:xMode val="edge"/>
          <c:yMode val="edge"/>
          <c:x val="8.7378732827177757E-2"/>
          <c:y val="7.3732718894009217E-2"/>
          <c:w val="0.87055107890780803"/>
          <c:h val="0.76267281105990781"/>
        </c:manualLayout>
      </c:layout>
      <c:lineChart>
        <c:grouping val="standard"/>
        <c:varyColors val="0"/>
        <c:ser>
          <c:idx val="0"/>
          <c:order val="0"/>
          <c:tx>
            <c:v>X</c:v>
          </c:tx>
          <c:spPr>
            <a:ln w="12700">
              <a:solidFill>
                <a:srgbClr val="00FF00"/>
              </a:solidFill>
              <a:prstDash val="solid"/>
            </a:ln>
          </c:spPr>
          <c:marker>
            <c:symbol val="square"/>
            <c:size val="5"/>
            <c:spPr>
              <a:solidFill>
                <a:srgbClr val="00FF00"/>
              </a:solidFill>
              <a:ln>
                <a:solidFill>
                  <a:srgbClr val="00FF00"/>
                </a:solidFill>
                <a:prstDash val="solid"/>
              </a:ln>
            </c:spPr>
          </c:marker>
          <c:val>
            <c:numRef>
              <c:f>'7 - Process Capability'!$C$14:$C$63</c:f>
              <c:numCache>
                <c:formatCode>0.0000</c:formatCode>
                <c:ptCount val="50"/>
              </c:numCache>
            </c:numRef>
          </c:val>
          <c:smooth val="0"/>
          <c:extLst>
            <c:ext xmlns:c16="http://schemas.microsoft.com/office/drawing/2014/chart" uri="{C3380CC4-5D6E-409C-BE32-E72D297353CC}">
              <c16:uniqueId val="{00000000-D3D5-43C5-B7B8-8AB07F3F8195}"/>
            </c:ext>
          </c:extLst>
        </c:ser>
        <c:ser>
          <c:idx val="1"/>
          <c:order val="1"/>
          <c:tx>
            <c:v>X-Bar</c:v>
          </c:tx>
          <c:spPr>
            <a:ln w="25400">
              <a:solidFill>
                <a:srgbClr val="000080"/>
              </a:solidFill>
              <a:prstDash val="solid"/>
            </a:ln>
          </c:spPr>
          <c:marker>
            <c:symbol val="square"/>
            <c:size val="2"/>
            <c:spPr>
              <a:solidFill>
                <a:srgbClr val="000080"/>
              </a:solidFill>
              <a:ln>
                <a:solidFill>
                  <a:srgbClr val="000080"/>
                </a:solidFill>
                <a:prstDash val="solid"/>
              </a:ln>
            </c:spPr>
          </c:marker>
          <c:val>
            <c:numRef>
              <c:f>'7 - Process Capability'!$E$67:$E$116</c:f>
              <c:numCache>
                <c:formatCode>0.0000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D3D5-43C5-B7B8-8AB07F3F8195}"/>
            </c:ext>
          </c:extLst>
        </c:ser>
        <c:ser>
          <c:idx val="2"/>
          <c:order val="2"/>
          <c:tx>
            <c:v>Upper Control Limit</c:v>
          </c:tx>
          <c:spPr>
            <a:ln w="12700">
              <a:solidFill>
                <a:srgbClr val="FF0000"/>
              </a:solidFill>
              <a:prstDash val="solid"/>
            </a:ln>
          </c:spPr>
          <c:marker>
            <c:symbol val="none"/>
          </c:marker>
          <c:val>
            <c:numRef>
              <c:f>'7 - Process Capability'!$C$67:$C$116</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1"/>
          <c:extLst>
            <c:ext xmlns:c16="http://schemas.microsoft.com/office/drawing/2014/chart" uri="{C3380CC4-5D6E-409C-BE32-E72D297353CC}">
              <c16:uniqueId val="{00000002-D3D5-43C5-B7B8-8AB07F3F8195}"/>
            </c:ext>
          </c:extLst>
        </c:ser>
        <c:ser>
          <c:idx val="3"/>
          <c:order val="3"/>
          <c:tx>
            <c:v>Lower Control Limit</c:v>
          </c:tx>
          <c:spPr>
            <a:ln w="12700">
              <a:solidFill>
                <a:srgbClr val="FF0000"/>
              </a:solidFill>
              <a:prstDash val="solid"/>
            </a:ln>
          </c:spPr>
          <c:marker>
            <c:symbol val="none"/>
          </c:marker>
          <c:val>
            <c:numRef>
              <c:f>'7 - Process Capability'!$D$67:$D$116</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3-D3D5-43C5-B7B8-8AB07F3F8195}"/>
            </c:ext>
          </c:extLst>
        </c:ser>
        <c:dLbls>
          <c:showLegendKey val="0"/>
          <c:showVal val="0"/>
          <c:showCatName val="0"/>
          <c:showSerName val="0"/>
          <c:showPercent val="0"/>
          <c:showBubbleSize val="0"/>
        </c:dLbls>
        <c:marker val="1"/>
        <c:smooth val="0"/>
        <c:axId val="339474920"/>
        <c:axId val="338525328"/>
      </c:lineChart>
      <c:catAx>
        <c:axId val="33947492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US"/>
                  <a:t>Sample Number</a:t>
                </a:r>
              </a:p>
            </c:rich>
          </c:tx>
          <c:layout>
            <c:manualLayout>
              <c:xMode val="edge"/>
              <c:yMode val="edge"/>
              <c:x val="9.1693748637407368E-2"/>
              <c:y val="0.907834101382488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338525328"/>
        <c:crosses val="autoZero"/>
        <c:auto val="1"/>
        <c:lblAlgn val="ctr"/>
        <c:lblOffset val="100"/>
        <c:tickLblSkip val="4"/>
        <c:tickMarkSkip val="2"/>
        <c:noMultiLvlLbl val="0"/>
      </c:catAx>
      <c:valAx>
        <c:axId val="338525328"/>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Test Value</a:t>
                </a:r>
              </a:p>
            </c:rich>
          </c:tx>
          <c:layout>
            <c:manualLayout>
              <c:xMode val="edge"/>
              <c:yMode val="edge"/>
              <c:x val="8.6299892125134836E-3"/>
              <c:y val="0.37557603686635943"/>
            </c:manualLayout>
          </c:layout>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339474920"/>
        <c:crosses val="autoZero"/>
        <c:crossBetween val="between"/>
      </c:valAx>
      <c:spPr>
        <a:solidFill>
          <a:srgbClr val="FFFFFF"/>
        </a:solidFill>
        <a:ln w="12700">
          <a:solidFill>
            <a:srgbClr val="000000"/>
          </a:solidFill>
          <a:prstDash val="solid"/>
        </a:ln>
      </c:spPr>
    </c:plotArea>
    <c:legend>
      <c:legendPos val="b"/>
      <c:layout>
        <c:manualLayout>
          <c:xMode val="edge"/>
          <c:yMode val="edge"/>
          <c:x val="0.35490864612797185"/>
          <c:y val="0.93087557603686633"/>
          <c:w val="0.59546993519014002"/>
          <c:h val="5.9907834101382451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en-US"/>
              <a:t>Range Chart</a:t>
            </a:r>
          </a:p>
        </c:rich>
      </c:tx>
      <c:layout>
        <c:manualLayout>
          <c:xMode val="edge"/>
          <c:yMode val="edge"/>
          <c:x val="0.41505421499731887"/>
          <c:y val="1.0615711252653927E-2"/>
        </c:manualLayout>
      </c:layout>
      <c:overlay val="0"/>
      <c:spPr>
        <a:noFill/>
        <a:ln w="25400">
          <a:noFill/>
        </a:ln>
      </c:spPr>
    </c:title>
    <c:autoTitleDeleted val="0"/>
    <c:plotArea>
      <c:layout>
        <c:manualLayout>
          <c:layoutTarget val="inner"/>
          <c:xMode val="edge"/>
          <c:yMode val="edge"/>
          <c:x val="7.2043086402770504E-2"/>
          <c:y val="0.10191103932590094"/>
          <c:w val="0.89247405543730618"/>
          <c:h val="0.73036244850229004"/>
        </c:manualLayout>
      </c:layout>
      <c:lineChart>
        <c:grouping val="standard"/>
        <c:varyColors val="0"/>
        <c:ser>
          <c:idx val="1"/>
          <c:order val="0"/>
          <c:tx>
            <c:v>Range UCL</c:v>
          </c:tx>
          <c:spPr>
            <a:ln w="12700">
              <a:solidFill>
                <a:srgbClr val="FF0000"/>
              </a:solidFill>
              <a:prstDash val="solid"/>
            </a:ln>
          </c:spPr>
          <c:marker>
            <c:symbol val="none"/>
          </c:marker>
          <c:val>
            <c:numRef>
              <c:f>'7 - Process Capability'!$F$67:$F$116</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0-76AB-4EEE-B8FA-44E579559081}"/>
            </c:ext>
          </c:extLst>
        </c:ser>
        <c:ser>
          <c:idx val="2"/>
          <c:order val="1"/>
          <c:tx>
            <c:v>Range Average</c:v>
          </c:tx>
          <c:spPr>
            <a:ln w="25400">
              <a:solidFill>
                <a:srgbClr val="FF0000"/>
              </a:solidFill>
              <a:prstDash val="solid"/>
            </a:ln>
          </c:spPr>
          <c:marker>
            <c:symbol val="none"/>
          </c:marker>
          <c:val>
            <c:numRef>
              <c:f>'7 - Process Capability'!$H$67:$H$116</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76AB-4EEE-B8FA-44E579559081}"/>
            </c:ext>
          </c:extLst>
        </c:ser>
        <c:ser>
          <c:idx val="0"/>
          <c:order val="2"/>
          <c:tx>
            <c:v>Moving Range Average</c:v>
          </c:tx>
          <c:spPr>
            <a:ln w="12700">
              <a:solidFill>
                <a:srgbClr val="339966"/>
              </a:solidFill>
              <a:prstDash val="solid"/>
            </a:ln>
          </c:spPr>
          <c:marker>
            <c:symbol val="diamond"/>
            <c:size val="5"/>
            <c:spPr>
              <a:solidFill>
                <a:srgbClr val="339966"/>
              </a:solidFill>
              <a:ln>
                <a:solidFill>
                  <a:srgbClr val="339966"/>
                </a:solidFill>
                <a:prstDash val="solid"/>
              </a:ln>
            </c:spPr>
          </c:marker>
          <c:val>
            <c:numRef>
              <c:f>'7 - Process Capability'!$G$67:$G$116</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2-76AB-4EEE-B8FA-44E579559081}"/>
            </c:ext>
          </c:extLst>
        </c:ser>
        <c:dLbls>
          <c:showLegendKey val="0"/>
          <c:showVal val="0"/>
          <c:showCatName val="0"/>
          <c:showSerName val="0"/>
          <c:showPercent val="0"/>
          <c:showBubbleSize val="0"/>
        </c:dLbls>
        <c:smooth val="0"/>
        <c:axId val="263466880"/>
        <c:axId val="263912232"/>
      </c:lineChart>
      <c:catAx>
        <c:axId val="263466880"/>
        <c:scaling>
          <c:orientation val="minMax"/>
        </c:scaling>
        <c:delete val="0"/>
        <c:axPos val="b"/>
        <c:title>
          <c:tx>
            <c:rich>
              <a:bodyPr/>
              <a:lstStyle/>
              <a:p>
                <a:pPr>
                  <a:defRPr sz="1200" b="1" i="0" u="none" strike="noStrike" baseline="0">
                    <a:solidFill>
                      <a:srgbClr val="000000"/>
                    </a:solidFill>
                    <a:latin typeface="Verdana"/>
                    <a:ea typeface="Verdana"/>
                    <a:cs typeface="Verdana"/>
                  </a:defRPr>
                </a:pPr>
                <a:r>
                  <a:rPr lang="en-US"/>
                  <a:t>Sample</a:t>
                </a:r>
              </a:p>
            </c:rich>
          </c:tx>
          <c:layout>
            <c:manualLayout>
              <c:xMode val="edge"/>
              <c:yMode val="edge"/>
              <c:x val="7.7419467727824334E-2"/>
              <c:y val="0.895967812940579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Verdana"/>
                <a:ea typeface="Verdana"/>
                <a:cs typeface="Verdana"/>
              </a:defRPr>
            </a:pPr>
            <a:endParaRPr lang="en-US"/>
          </a:p>
        </c:txPr>
        <c:crossAx val="263912232"/>
        <c:crosses val="autoZero"/>
        <c:auto val="1"/>
        <c:lblAlgn val="ctr"/>
        <c:lblOffset val="100"/>
        <c:tickLblSkip val="4"/>
        <c:tickMarkSkip val="4"/>
        <c:noMultiLvlLbl val="0"/>
      </c:catAx>
      <c:valAx>
        <c:axId val="263912232"/>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Verdana"/>
                    <a:ea typeface="Verdana"/>
                    <a:cs typeface="Verdana"/>
                  </a:defRPr>
                </a:pPr>
                <a:r>
                  <a:rPr lang="en-US"/>
                  <a:t>Range</a:t>
                </a:r>
              </a:p>
            </c:rich>
          </c:tx>
          <c:layout>
            <c:manualLayout>
              <c:xMode val="edge"/>
              <c:yMode val="edge"/>
              <c:x val="5.3763440860215058E-3"/>
              <c:y val="0.41189048821126656"/>
            </c:manualLayout>
          </c:layout>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263466880"/>
        <c:crosses val="autoZero"/>
        <c:crossBetween val="between"/>
      </c:valAx>
      <c:spPr>
        <a:solidFill>
          <a:srgbClr val="FFFFFF"/>
        </a:solidFill>
        <a:ln w="12700">
          <a:solidFill>
            <a:srgbClr val="000000"/>
          </a:solidFill>
          <a:prstDash val="solid"/>
        </a:ln>
      </c:spPr>
    </c:plotArea>
    <c:legend>
      <c:legendPos val="r"/>
      <c:layout>
        <c:manualLayout>
          <c:xMode val="edge"/>
          <c:yMode val="edge"/>
          <c:x val="0.21182818276747664"/>
          <c:y val="0.9363077386027383"/>
          <c:w val="0.6010759461518923"/>
          <c:h val="5.3078556263269627E-2"/>
        </c:manualLayout>
      </c:layout>
      <c:overlay val="0"/>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4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Verdana"/>
                <a:ea typeface="Verdana"/>
                <a:cs typeface="Verdana"/>
              </a:defRPr>
            </a:pPr>
            <a:r>
              <a:rPr lang="en-US"/>
              <a:t>Distribution</a:t>
            </a:r>
          </a:p>
        </c:rich>
      </c:tx>
      <c:layout>
        <c:manualLayout>
          <c:xMode val="edge"/>
          <c:yMode val="edge"/>
          <c:x val="0.33773142473285822"/>
          <c:y val="9.6153846153846159E-3"/>
        </c:manualLayout>
      </c:layout>
      <c:overlay val="0"/>
      <c:spPr>
        <a:noFill/>
        <a:ln w="25400">
          <a:noFill/>
        </a:ln>
      </c:spPr>
    </c:title>
    <c:autoTitleDeleted val="0"/>
    <c:plotArea>
      <c:layout>
        <c:manualLayout>
          <c:layoutTarget val="inner"/>
          <c:xMode val="edge"/>
          <c:yMode val="edge"/>
          <c:x val="0.10290250724370677"/>
          <c:y val="6.7307755509836531E-2"/>
          <c:w val="0.86018128011831596"/>
          <c:h val="0.77115457026984136"/>
        </c:manualLayout>
      </c:layout>
      <c:barChart>
        <c:barDir val="col"/>
        <c:grouping val="clustered"/>
        <c:varyColors val="0"/>
        <c:ser>
          <c:idx val="0"/>
          <c:order val="0"/>
          <c:tx>
            <c:v>Count</c:v>
          </c:tx>
          <c:spPr>
            <a:solidFill>
              <a:srgbClr val="FF0000"/>
            </a:solidFill>
            <a:ln w="12700">
              <a:solidFill>
                <a:srgbClr val="000000"/>
              </a:solidFill>
              <a:prstDash val="solid"/>
            </a:ln>
          </c:spPr>
          <c:invertIfNegative val="0"/>
          <c:cat>
            <c:numRef>
              <c:f>'7 - Process Capability'!$H$22:$H$29</c:f>
              <c:numCache>
                <c:formatCode>0.0000</c:formatCode>
                <c:ptCount val="8"/>
                <c:pt idx="0">
                  <c:v>0</c:v>
                </c:pt>
                <c:pt idx="1">
                  <c:v>0</c:v>
                </c:pt>
                <c:pt idx="2">
                  <c:v>0</c:v>
                </c:pt>
                <c:pt idx="3">
                  <c:v>0</c:v>
                </c:pt>
                <c:pt idx="4">
                  <c:v>0</c:v>
                </c:pt>
                <c:pt idx="5">
                  <c:v>0</c:v>
                </c:pt>
                <c:pt idx="6">
                  <c:v>0</c:v>
                </c:pt>
                <c:pt idx="7">
                  <c:v>0</c:v>
                </c:pt>
              </c:numCache>
            </c:numRef>
          </c:cat>
          <c:val>
            <c:numRef>
              <c:f>'7 - Process Capability'!$I$22:$I$29</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B383-4821-B19D-3711EED47806}"/>
            </c:ext>
          </c:extLst>
        </c:ser>
        <c:dLbls>
          <c:showLegendKey val="0"/>
          <c:showVal val="0"/>
          <c:showCatName val="0"/>
          <c:showSerName val="0"/>
          <c:showPercent val="0"/>
          <c:showBubbleSize val="0"/>
        </c:dLbls>
        <c:gapWidth val="0"/>
        <c:axId val="339305344"/>
        <c:axId val="339305736"/>
      </c:barChart>
      <c:catAx>
        <c:axId val="339305344"/>
        <c:scaling>
          <c:orientation val="minMax"/>
        </c:scaling>
        <c:delete val="0"/>
        <c:axPos val="b"/>
        <c:title>
          <c:tx>
            <c:rich>
              <a:bodyPr/>
              <a:lstStyle/>
              <a:p>
                <a:pPr>
                  <a:defRPr sz="1200" b="1" i="0" u="none" strike="noStrike" baseline="0">
                    <a:solidFill>
                      <a:srgbClr val="000000"/>
                    </a:solidFill>
                    <a:latin typeface="Verdana"/>
                    <a:ea typeface="Verdana"/>
                    <a:cs typeface="Verdana"/>
                  </a:defRPr>
                </a:pPr>
                <a:r>
                  <a:rPr lang="en-US"/>
                  <a:t>Test Values</a:t>
                </a:r>
              </a:p>
            </c:rich>
          </c:tx>
          <c:layout>
            <c:manualLayout>
              <c:xMode val="edge"/>
              <c:yMode val="edge"/>
              <c:x val="0.39314039570911152"/>
              <c:y val="0.94230849989905108"/>
            </c:manualLayout>
          </c:layout>
          <c:overlay val="0"/>
          <c:spPr>
            <a:noFill/>
            <a:ln w="25400">
              <a:noFill/>
            </a:ln>
          </c:spPr>
        </c:title>
        <c:numFmt formatCode="0.0000"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Verdana"/>
                <a:ea typeface="Verdana"/>
                <a:cs typeface="Verdana"/>
              </a:defRPr>
            </a:pPr>
            <a:endParaRPr lang="en-US"/>
          </a:p>
        </c:txPr>
        <c:crossAx val="339305736"/>
        <c:crosses val="autoZero"/>
        <c:auto val="1"/>
        <c:lblAlgn val="ctr"/>
        <c:lblOffset val="100"/>
        <c:tickLblSkip val="1"/>
        <c:tickMarkSkip val="1"/>
        <c:noMultiLvlLbl val="0"/>
      </c:catAx>
      <c:valAx>
        <c:axId val="339305736"/>
        <c:scaling>
          <c:orientation val="minMax"/>
        </c:scaling>
        <c:delete val="1"/>
        <c:axPos val="l"/>
        <c:title>
          <c:tx>
            <c:rich>
              <a:bodyPr/>
              <a:lstStyle/>
              <a:p>
                <a:pPr>
                  <a:defRPr sz="1200" b="1" i="0" u="none" strike="noStrike" baseline="0">
                    <a:solidFill>
                      <a:srgbClr val="000000"/>
                    </a:solidFill>
                    <a:latin typeface="Verdana"/>
                    <a:ea typeface="Verdana"/>
                    <a:cs typeface="Verdana"/>
                  </a:defRPr>
                </a:pPr>
                <a:r>
                  <a:rPr lang="en-US"/>
                  <a:t>Frequency</a:t>
                </a:r>
              </a:p>
            </c:rich>
          </c:tx>
          <c:layout>
            <c:manualLayout>
              <c:xMode val="edge"/>
              <c:yMode val="edge"/>
              <c:x val="1.3192612137203167E-2"/>
              <c:y val="0.32692348071875627"/>
            </c:manualLayout>
          </c:layout>
          <c:overlay val="0"/>
          <c:spPr>
            <a:noFill/>
            <a:ln w="25400">
              <a:noFill/>
            </a:ln>
          </c:spPr>
        </c:title>
        <c:numFmt formatCode="General" sourceLinked="1"/>
        <c:majorTickMark val="out"/>
        <c:minorTickMark val="none"/>
        <c:tickLblPos val="nextTo"/>
        <c:crossAx val="339305344"/>
        <c:crosses val="autoZero"/>
        <c:crossBetween val="between"/>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6</xdr:col>
      <xdr:colOff>152400</xdr:colOff>
      <xdr:row>0</xdr:row>
      <xdr:rowOff>19050</xdr:rowOff>
    </xdr:from>
    <xdr:to>
      <xdr:col>24</xdr:col>
      <xdr:colOff>366730</xdr:colOff>
      <xdr:row>16</xdr:row>
      <xdr:rowOff>75770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629275" y="19050"/>
          <a:ext cx="11187130" cy="3828620"/>
        </a:xfrm>
        <a:prstGeom prst="rect">
          <a:avLst/>
        </a:prstGeom>
        <a:solidFill>
          <a:schemeClr val="bg1"/>
        </a:solid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22</xdr:row>
      <xdr:rowOff>19050</xdr:rowOff>
    </xdr:from>
    <xdr:to>
      <xdr:col>19</xdr:col>
      <xdr:colOff>449354</xdr:colOff>
      <xdr:row>40</xdr:row>
      <xdr:rowOff>67088</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3581400"/>
          <a:ext cx="12031754" cy="2962688"/>
        </a:xfrm>
        <a:prstGeom prst="rect">
          <a:avLst/>
        </a:prstGeom>
      </xdr:spPr>
    </xdr:pic>
    <xdr:clientData/>
  </xdr:twoCellAnchor>
  <xdr:twoCellAnchor editAs="oneCell">
    <xdr:from>
      <xdr:col>0</xdr:col>
      <xdr:colOff>0</xdr:colOff>
      <xdr:row>0</xdr:row>
      <xdr:rowOff>0</xdr:rowOff>
    </xdr:from>
    <xdr:to>
      <xdr:col>19</xdr:col>
      <xdr:colOff>439828</xdr:colOff>
      <xdr:row>20</xdr:row>
      <xdr:rowOff>124294</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0" y="0"/>
          <a:ext cx="12022228" cy="33627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209550</xdr:colOff>
      <xdr:row>29</xdr:row>
      <xdr:rowOff>133350</xdr:rowOff>
    </xdr:from>
    <xdr:to>
      <xdr:col>15</xdr:col>
      <xdr:colOff>2884714</xdr:colOff>
      <xdr:row>46</xdr:row>
      <xdr:rowOff>57150</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219075</xdr:colOff>
      <xdr:row>46</xdr:row>
      <xdr:rowOff>114300</xdr:rowOff>
    </xdr:from>
    <xdr:to>
      <xdr:col>16</xdr:col>
      <xdr:colOff>0</xdr:colOff>
      <xdr:row>64</xdr:row>
      <xdr:rowOff>142875</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971550</xdr:colOff>
      <xdr:row>9</xdr:row>
      <xdr:rowOff>0</xdr:rowOff>
    </xdr:from>
    <xdr:to>
      <xdr:col>15</xdr:col>
      <xdr:colOff>2898321</xdr:colOff>
      <xdr:row>29</xdr:row>
      <xdr:rowOff>0</xdr:rowOff>
    </xdr:to>
    <xdr:graphicFrame macro="">
      <xdr:nvGraphicFramePr>
        <xdr:cNvPr id="4" name="Chart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228600</xdr:colOff>
          <xdr:row>2</xdr:row>
          <xdr:rowOff>38100</xdr:rowOff>
        </xdr:from>
        <xdr:to>
          <xdr:col>9</xdr:col>
          <xdr:colOff>428625</xdr:colOff>
          <xdr:row>2</xdr:row>
          <xdr:rowOff>209550</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1D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4</xdr:row>
          <xdr:rowOff>0</xdr:rowOff>
        </xdr:from>
        <xdr:to>
          <xdr:col>9</xdr:col>
          <xdr:colOff>428625</xdr:colOff>
          <xdr:row>4</xdr:row>
          <xdr:rowOff>171450</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1D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7</xdr:row>
          <xdr:rowOff>19050</xdr:rowOff>
        </xdr:from>
        <xdr:to>
          <xdr:col>9</xdr:col>
          <xdr:colOff>428625</xdr:colOff>
          <xdr:row>8</xdr:row>
          <xdr:rowOff>0</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1D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8</xdr:row>
          <xdr:rowOff>0</xdr:rowOff>
        </xdr:from>
        <xdr:to>
          <xdr:col>7</xdr:col>
          <xdr:colOff>19050</xdr:colOff>
          <xdr:row>9</xdr:row>
          <xdr:rowOff>0</xdr:rowOff>
        </xdr:to>
        <xdr:sp macro="" textlink="">
          <xdr:nvSpPr>
            <xdr:cNvPr id="70660" name="OptionButton1" hidden="1">
              <a:extLst>
                <a:ext uri="{63B3BB69-23CF-44E3-9099-C40C66FF867C}">
                  <a14:compatExt spid="_x0000_s70660"/>
                </a:ext>
                <a:ext uri="{FF2B5EF4-FFF2-40B4-BE49-F238E27FC236}">
                  <a16:creationId xmlns:a16="http://schemas.microsoft.com/office/drawing/2014/main" id="{00000000-0008-0000-1D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8</xdr:row>
          <xdr:rowOff>0</xdr:rowOff>
        </xdr:from>
        <xdr:to>
          <xdr:col>8</xdr:col>
          <xdr:colOff>19050</xdr:colOff>
          <xdr:row>9</xdr:row>
          <xdr:rowOff>0</xdr:rowOff>
        </xdr:to>
        <xdr:sp macro="" textlink="">
          <xdr:nvSpPr>
            <xdr:cNvPr id="70661" name="OptionButton2" hidden="1">
              <a:extLst>
                <a:ext uri="{63B3BB69-23CF-44E3-9099-C40C66FF867C}">
                  <a14:compatExt spid="_x0000_s70661"/>
                </a:ext>
                <a:ext uri="{FF2B5EF4-FFF2-40B4-BE49-F238E27FC236}">
                  <a16:creationId xmlns:a16="http://schemas.microsoft.com/office/drawing/2014/main" id="{00000000-0008-0000-1D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2</xdr:col>
      <xdr:colOff>302173</xdr:colOff>
      <xdr:row>0</xdr:row>
      <xdr:rowOff>331137</xdr:rowOff>
    </xdr:to>
    <xdr:pic>
      <xdr:nvPicPr>
        <xdr:cNvPr id="7" name="Picture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1"/>
        <a:stretch>
          <a:fillRect/>
        </a:stretch>
      </xdr:blipFill>
      <xdr:spPr>
        <a:xfrm>
          <a:off x="0" y="0"/>
          <a:ext cx="1413423" cy="3311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57150</xdr:colOff>
          <xdr:row>36</xdr:row>
          <xdr:rowOff>133350</xdr:rowOff>
        </xdr:from>
        <xdr:to>
          <xdr:col>4</xdr:col>
          <xdr:colOff>1447800</xdr:colOff>
          <xdr:row>38</xdr:row>
          <xdr:rowOff>104775</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1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Approved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1323975</xdr:colOff>
          <xdr:row>36</xdr:row>
          <xdr:rowOff>133350</xdr:rowOff>
        </xdr:from>
        <xdr:to>
          <xdr:col>7</xdr:col>
          <xdr:colOff>314325</xdr:colOff>
          <xdr:row>38</xdr:row>
          <xdr:rowOff>104775</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1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Interim Approval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581025</xdr:colOff>
          <xdr:row>36</xdr:row>
          <xdr:rowOff>133350</xdr:rowOff>
        </xdr:from>
        <xdr:to>
          <xdr:col>10</xdr:col>
          <xdr:colOff>238125</xdr:colOff>
          <xdr:row>38</xdr:row>
          <xdr:rowOff>104775</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1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Rejected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9</xdr:row>
          <xdr:rowOff>95250</xdr:rowOff>
        </xdr:from>
        <xdr:to>
          <xdr:col>4</xdr:col>
          <xdr:colOff>809625</xdr:colOff>
          <xdr:row>11</xdr:row>
          <xdr:rowOff>28575</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1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Full Submission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10</xdr:row>
          <xdr:rowOff>104775</xdr:rowOff>
        </xdr:from>
        <xdr:to>
          <xdr:col>4</xdr:col>
          <xdr:colOff>809625</xdr:colOff>
          <xdr:row>12</xdr:row>
          <xdr:rowOff>57150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1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Partial Submission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1114425</xdr:colOff>
          <xdr:row>9</xdr:row>
          <xdr:rowOff>104775</xdr:rowOff>
        </xdr:from>
        <xdr:to>
          <xdr:col>7</xdr:col>
          <xdr:colOff>104775</xdr:colOff>
          <xdr:row>11</xdr:row>
          <xdr:rowOff>38100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1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Initial Submission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1114425</xdr:colOff>
          <xdr:row>10</xdr:row>
          <xdr:rowOff>104775</xdr:rowOff>
        </xdr:from>
        <xdr:to>
          <xdr:col>7</xdr:col>
          <xdr:colOff>104775</xdr:colOff>
          <xdr:row>12</xdr:row>
          <xdr:rowOff>57150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1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Resubmission</a:t>
              </a:r>
            </a:p>
          </xdr:txBody>
        </xdr:sp>
        <xdr:clientData/>
      </xdr:twoCellAnchor>
    </mc:Choice>
    <mc:Fallback/>
  </mc:AlternateContent>
  <xdr:twoCellAnchor editAs="oneCell">
    <xdr:from>
      <xdr:col>0</xdr:col>
      <xdr:colOff>0</xdr:colOff>
      <xdr:row>0</xdr:row>
      <xdr:rowOff>1</xdr:rowOff>
    </xdr:from>
    <xdr:to>
      <xdr:col>3</xdr:col>
      <xdr:colOff>108857</xdr:colOff>
      <xdr:row>1</xdr:row>
      <xdr:rowOff>6533</xdr:rowOff>
    </xdr:to>
    <xdr:pic>
      <xdr:nvPicPr>
        <xdr:cNvPr id="18" name="Picture 3" descr="Logo_col">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823232" cy="2854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57150</xdr:colOff>
          <xdr:row>36</xdr:row>
          <xdr:rowOff>133350</xdr:rowOff>
        </xdr:from>
        <xdr:to>
          <xdr:col>4</xdr:col>
          <xdr:colOff>1447800</xdr:colOff>
          <xdr:row>37</xdr:row>
          <xdr:rowOff>238125</xdr:rowOff>
        </xdr:to>
        <xdr:sp macro="" textlink="">
          <xdr:nvSpPr>
            <xdr:cNvPr id="71681" name="Check Box 1" hidden="1">
              <a:extLst>
                <a:ext uri="{63B3BB69-23CF-44E3-9099-C40C66FF867C}">
                  <a14:compatExt spid="_x0000_s71681"/>
                </a:ext>
                <a:ext uri="{FF2B5EF4-FFF2-40B4-BE49-F238E27FC236}">
                  <a16:creationId xmlns:a16="http://schemas.microsoft.com/office/drawing/2014/main" id="{00000000-0008-0000-0200-00000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Approved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1323975</xdr:colOff>
          <xdr:row>36</xdr:row>
          <xdr:rowOff>133350</xdr:rowOff>
        </xdr:from>
        <xdr:to>
          <xdr:col>7</xdr:col>
          <xdr:colOff>314325</xdr:colOff>
          <xdr:row>37</xdr:row>
          <xdr:rowOff>238125</xdr:rowOff>
        </xdr:to>
        <xdr:sp macro="" textlink="">
          <xdr:nvSpPr>
            <xdr:cNvPr id="71682" name="Check Box 2" hidden="1">
              <a:extLst>
                <a:ext uri="{63B3BB69-23CF-44E3-9099-C40C66FF867C}">
                  <a14:compatExt spid="_x0000_s71682"/>
                </a:ext>
                <a:ext uri="{FF2B5EF4-FFF2-40B4-BE49-F238E27FC236}">
                  <a16:creationId xmlns:a16="http://schemas.microsoft.com/office/drawing/2014/main" id="{00000000-0008-0000-0200-00000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Interim Approval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581025</xdr:colOff>
          <xdr:row>36</xdr:row>
          <xdr:rowOff>133350</xdr:rowOff>
        </xdr:from>
        <xdr:to>
          <xdr:col>10</xdr:col>
          <xdr:colOff>238125</xdr:colOff>
          <xdr:row>37</xdr:row>
          <xdr:rowOff>238125</xdr:rowOff>
        </xdr:to>
        <xdr:sp macro="" textlink="">
          <xdr:nvSpPr>
            <xdr:cNvPr id="71683" name="Check Box 3" hidden="1">
              <a:extLst>
                <a:ext uri="{63B3BB69-23CF-44E3-9099-C40C66FF867C}">
                  <a14:compatExt spid="_x0000_s71683"/>
                </a:ext>
                <a:ext uri="{FF2B5EF4-FFF2-40B4-BE49-F238E27FC236}">
                  <a16:creationId xmlns:a16="http://schemas.microsoft.com/office/drawing/2014/main" id="{00000000-0008-0000-0200-00000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Rejected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9</xdr:row>
          <xdr:rowOff>95250</xdr:rowOff>
        </xdr:from>
        <xdr:to>
          <xdr:col>4</xdr:col>
          <xdr:colOff>809625</xdr:colOff>
          <xdr:row>11</xdr:row>
          <xdr:rowOff>28575</xdr:rowOff>
        </xdr:to>
        <xdr:sp macro="" textlink="">
          <xdr:nvSpPr>
            <xdr:cNvPr id="71684" name="Check Box 4" hidden="1">
              <a:extLst>
                <a:ext uri="{63B3BB69-23CF-44E3-9099-C40C66FF867C}">
                  <a14:compatExt spid="_x0000_s71684"/>
                </a:ext>
                <a:ext uri="{FF2B5EF4-FFF2-40B4-BE49-F238E27FC236}">
                  <a16:creationId xmlns:a16="http://schemas.microsoft.com/office/drawing/2014/main" id="{00000000-0008-0000-0200-00000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Full Submission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10</xdr:row>
          <xdr:rowOff>104775</xdr:rowOff>
        </xdr:from>
        <xdr:to>
          <xdr:col>4</xdr:col>
          <xdr:colOff>809625</xdr:colOff>
          <xdr:row>12</xdr:row>
          <xdr:rowOff>57150</xdr:rowOff>
        </xdr:to>
        <xdr:sp macro="" textlink="">
          <xdr:nvSpPr>
            <xdr:cNvPr id="71685" name="Check Box 5" hidden="1">
              <a:extLst>
                <a:ext uri="{63B3BB69-23CF-44E3-9099-C40C66FF867C}">
                  <a14:compatExt spid="_x0000_s71685"/>
                </a:ext>
                <a:ext uri="{FF2B5EF4-FFF2-40B4-BE49-F238E27FC236}">
                  <a16:creationId xmlns:a16="http://schemas.microsoft.com/office/drawing/2014/main" id="{00000000-0008-0000-0200-00000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Partial Submission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1114425</xdr:colOff>
          <xdr:row>9</xdr:row>
          <xdr:rowOff>104775</xdr:rowOff>
        </xdr:from>
        <xdr:to>
          <xdr:col>7</xdr:col>
          <xdr:colOff>104775</xdr:colOff>
          <xdr:row>11</xdr:row>
          <xdr:rowOff>38100</xdr:rowOff>
        </xdr:to>
        <xdr:sp macro="" textlink="">
          <xdr:nvSpPr>
            <xdr:cNvPr id="71686" name="Check Box 6" hidden="1">
              <a:extLst>
                <a:ext uri="{63B3BB69-23CF-44E3-9099-C40C66FF867C}">
                  <a14:compatExt spid="_x0000_s71686"/>
                </a:ext>
                <a:ext uri="{FF2B5EF4-FFF2-40B4-BE49-F238E27FC236}">
                  <a16:creationId xmlns:a16="http://schemas.microsoft.com/office/drawing/2014/main" id="{00000000-0008-0000-0200-00000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Initial Submission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1114425</xdr:colOff>
          <xdr:row>10</xdr:row>
          <xdr:rowOff>104775</xdr:rowOff>
        </xdr:from>
        <xdr:to>
          <xdr:col>7</xdr:col>
          <xdr:colOff>104775</xdr:colOff>
          <xdr:row>12</xdr:row>
          <xdr:rowOff>57150</xdr:rowOff>
        </xdr:to>
        <xdr:sp macro="" textlink="">
          <xdr:nvSpPr>
            <xdr:cNvPr id="71687" name="Check Box 7" hidden="1">
              <a:extLst>
                <a:ext uri="{63B3BB69-23CF-44E3-9099-C40C66FF867C}">
                  <a14:compatExt spid="_x0000_s71687"/>
                </a:ext>
                <a:ext uri="{FF2B5EF4-FFF2-40B4-BE49-F238E27FC236}">
                  <a16:creationId xmlns:a16="http://schemas.microsoft.com/office/drawing/2014/main" id="{00000000-0008-0000-0200-00000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Resubmission</a:t>
              </a:r>
            </a:p>
          </xdr:txBody>
        </xdr:sp>
        <xdr:clientData/>
      </xdr:twoCellAnchor>
    </mc:Choice>
    <mc:Fallback/>
  </mc:AlternateContent>
  <xdr:twoCellAnchor editAs="oneCell">
    <xdr:from>
      <xdr:col>0</xdr:col>
      <xdr:colOff>0</xdr:colOff>
      <xdr:row>0</xdr:row>
      <xdr:rowOff>1</xdr:rowOff>
    </xdr:from>
    <xdr:to>
      <xdr:col>3</xdr:col>
      <xdr:colOff>108857</xdr:colOff>
      <xdr:row>1</xdr:row>
      <xdr:rowOff>6533</xdr:rowOff>
    </xdr:to>
    <xdr:pic>
      <xdr:nvPicPr>
        <xdr:cNvPr id="9" name="Picture 3" descr="Logo_col">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851807" cy="27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353836</xdr:colOff>
      <xdr:row>18</xdr:row>
      <xdr:rowOff>76612</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0107436" cy="2953162"/>
        </a:xfrm>
        <a:prstGeom prst="rect">
          <a:avLst/>
        </a:prstGeom>
      </xdr:spPr>
    </xdr:pic>
    <xdr:clientData/>
  </xdr:twoCellAnchor>
  <xdr:twoCellAnchor editAs="oneCell">
    <xdr:from>
      <xdr:col>0</xdr:col>
      <xdr:colOff>0</xdr:colOff>
      <xdr:row>20</xdr:row>
      <xdr:rowOff>0</xdr:rowOff>
    </xdr:from>
    <xdr:to>
      <xdr:col>19</xdr:col>
      <xdr:colOff>401722</xdr:colOff>
      <xdr:row>40</xdr:row>
      <xdr:rowOff>19505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0" y="3200400"/>
          <a:ext cx="11984122" cy="32580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38100</xdr:colOff>
      <xdr:row>17</xdr:row>
      <xdr:rowOff>180975</xdr:rowOff>
    </xdr:from>
    <xdr:to>
      <xdr:col>2</xdr:col>
      <xdr:colOff>9525</xdr:colOff>
      <xdr:row>17</xdr:row>
      <xdr:rowOff>180975</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2676525" y="1695450"/>
          <a:ext cx="581025" cy="0"/>
        </a:xfrm>
        <a:prstGeom prst="straightConnector1">
          <a:avLst/>
        </a:prstGeom>
        <a:ln>
          <a:prstDash val="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19050</xdr:colOff>
      <xdr:row>19</xdr:row>
      <xdr:rowOff>266700</xdr:rowOff>
    </xdr:from>
    <xdr:to>
      <xdr:col>1</xdr:col>
      <xdr:colOff>600075</xdr:colOff>
      <xdr:row>19</xdr:row>
      <xdr:rowOff>266700</xdr:rowOff>
    </xdr:to>
    <xdr:cxnSp macro="">
      <xdr:nvCxnSpPr>
        <xdr:cNvPr id="3" name="Straight Arrow Connector 2">
          <a:extLst>
            <a:ext uri="{FF2B5EF4-FFF2-40B4-BE49-F238E27FC236}">
              <a16:creationId xmlns:a16="http://schemas.microsoft.com/office/drawing/2014/main" id="{00000000-0008-0000-0A00-000003000000}"/>
            </a:ext>
          </a:extLst>
        </xdr:cNvPr>
        <xdr:cNvCxnSpPr/>
      </xdr:nvCxnSpPr>
      <xdr:spPr>
        <a:xfrm>
          <a:off x="2657475" y="2266950"/>
          <a:ext cx="581025" cy="0"/>
        </a:xfrm>
        <a:prstGeom prst="straightConnector1">
          <a:avLst/>
        </a:prstGeom>
        <a:ln>
          <a:prstDash val="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38100</xdr:colOff>
      <xdr:row>21</xdr:row>
      <xdr:rowOff>235926</xdr:rowOff>
    </xdr:from>
    <xdr:to>
      <xdr:col>2</xdr:col>
      <xdr:colOff>9525</xdr:colOff>
      <xdr:row>21</xdr:row>
      <xdr:rowOff>235926</xdr:rowOff>
    </xdr:to>
    <xdr:cxnSp macro="">
      <xdr:nvCxnSpPr>
        <xdr:cNvPr id="4" name="Straight Arrow Connector 3">
          <a:extLst>
            <a:ext uri="{FF2B5EF4-FFF2-40B4-BE49-F238E27FC236}">
              <a16:creationId xmlns:a16="http://schemas.microsoft.com/office/drawing/2014/main" id="{00000000-0008-0000-0A00-000004000000}"/>
            </a:ext>
          </a:extLst>
        </xdr:cNvPr>
        <xdr:cNvCxnSpPr/>
      </xdr:nvCxnSpPr>
      <xdr:spPr>
        <a:xfrm>
          <a:off x="2676525" y="2883876"/>
          <a:ext cx="581025" cy="0"/>
        </a:xfrm>
        <a:prstGeom prst="straightConnector1">
          <a:avLst/>
        </a:prstGeom>
        <a:ln>
          <a:prstDash val="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0</xdr:colOff>
      <xdr:row>23</xdr:row>
      <xdr:rowOff>203688</xdr:rowOff>
    </xdr:from>
    <xdr:to>
      <xdr:col>1</xdr:col>
      <xdr:colOff>581025</xdr:colOff>
      <xdr:row>23</xdr:row>
      <xdr:rowOff>203688</xdr:rowOff>
    </xdr:to>
    <xdr:cxnSp macro="">
      <xdr:nvCxnSpPr>
        <xdr:cNvPr id="5" name="Straight Arrow Connector 4">
          <a:extLst>
            <a:ext uri="{FF2B5EF4-FFF2-40B4-BE49-F238E27FC236}">
              <a16:creationId xmlns:a16="http://schemas.microsoft.com/office/drawing/2014/main" id="{00000000-0008-0000-0A00-000005000000}"/>
            </a:ext>
          </a:extLst>
        </xdr:cNvPr>
        <xdr:cNvCxnSpPr/>
      </xdr:nvCxnSpPr>
      <xdr:spPr>
        <a:xfrm>
          <a:off x="2638425" y="3499338"/>
          <a:ext cx="581025" cy="0"/>
        </a:xfrm>
        <a:prstGeom prst="straightConnector1">
          <a:avLst/>
        </a:prstGeom>
        <a:ln>
          <a:prstDash val="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19050</xdr:colOff>
      <xdr:row>17</xdr:row>
      <xdr:rowOff>142875</xdr:rowOff>
    </xdr:from>
    <xdr:to>
      <xdr:col>3</xdr:col>
      <xdr:colOff>600075</xdr:colOff>
      <xdr:row>17</xdr:row>
      <xdr:rowOff>142875</xdr:rowOff>
    </xdr:to>
    <xdr:cxnSp macro="">
      <xdr:nvCxnSpPr>
        <xdr:cNvPr id="6" name="Straight Arrow Connector 5">
          <a:extLst>
            <a:ext uri="{FF2B5EF4-FFF2-40B4-BE49-F238E27FC236}">
              <a16:creationId xmlns:a16="http://schemas.microsoft.com/office/drawing/2014/main" id="{00000000-0008-0000-0A00-000006000000}"/>
            </a:ext>
          </a:extLst>
        </xdr:cNvPr>
        <xdr:cNvCxnSpPr/>
      </xdr:nvCxnSpPr>
      <xdr:spPr>
        <a:xfrm>
          <a:off x="4695825" y="1657350"/>
          <a:ext cx="581025" cy="0"/>
        </a:xfrm>
        <a:prstGeom prst="straightConnector1">
          <a:avLst/>
        </a:prstGeom>
        <a:ln>
          <a:prstDash val="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19050</xdr:colOff>
      <xdr:row>19</xdr:row>
      <xdr:rowOff>228600</xdr:rowOff>
    </xdr:from>
    <xdr:to>
      <xdr:col>3</xdr:col>
      <xdr:colOff>600075</xdr:colOff>
      <xdr:row>19</xdr:row>
      <xdr:rowOff>228600</xdr:rowOff>
    </xdr:to>
    <xdr:cxnSp macro="">
      <xdr:nvCxnSpPr>
        <xdr:cNvPr id="7" name="Straight Arrow Connector 6">
          <a:extLst>
            <a:ext uri="{FF2B5EF4-FFF2-40B4-BE49-F238E27FC236}">
              <a16:creationId xmlns:a16="http://schemas.microsoft.com/office/drawing/2014/main" id="{00000000-0008-0000-0A00-000007000000}"/>
            </a:ext>
          </a:extLst>
        </xdr:cNvPr>
        <xdr:cNvCxnSpPr/>
      </xdr:nvCxnSpPr>
      <xdr:spPr>
        <a:xfrm>
          <a:off x="4695825" y="2228850"/>
          <a:ext cx="581025" cy="0"/>
        </a:xfrm>
        <a:prstGeom prst="straightConnector1">
          <a:avLst/>
        </a:prstGeom>
        <a:ln>
          <a:prstDash val="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19050</xdr:colOff>
      <xdr:row>27</xdr:row>
      <xdr:rowOff>177310</xdr:rowOff>
    </xdr:from>
    <xdr:to>
      <xdr:col>1</xdr:col>
      <xdr:colOff>600075</xdr:colOff>
      <xdr:row>27</xdr:row>
      <xdr:rowOff>177310</xdr:rowOff>
    </xdr:to>
    <xdr:cxnSp macro="">
      <xdr:nvCxnSpPr>
        <xdr:cNvPr id="8" name="Straight Arrow Connector 7">
          <a:extLst>
            <a:ext uri="{FF2B5EF4-FFF2-40B4-BE49-F238E27FC236}">
              <a16:creationId xmlns:a16="http://schemas.microsoft.com/office/drawing/2014/main" id="{00000000-0008-0000-0A00-000008000000}"/>
            </a:ext>
          </a:extLst>
        </xdr:cNvPr>
        <xdr:cNvCxnSpPr/>
      </xdr:nvCxnSpPr>
      <xdr:spPr>
        <a:xfrm>
          <a:off x="2657475" y="4606435"/>
          <a:ext cx="581025" cy="0"/>
        </a:xfrm>
        <a:prstGeom prst="straightConnector1">
          <a:avLst/>
        </a:prstGeom>
        <a:ln>
          <a:prstDash val="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19050</xdr:colOff>
      <xdr:row>25</xdr:row>
      <xdr:rowOff>333375</xdr:rowOff>
    </xdr:from>
    <xdr:to>
      <xdr:col>3</xdr:col>
      <xdr:colOff>600075</xdr:colOff>
      <xdr:row>25</xdr:row>
      <xdr:rowOff>333375</xdr:rowOff>
    </xdr:to>
    <xdr:cxnSp macro="">
      <xdr:nvCxnSpPr>
        <xdr:cNvPr id="9" name="Straight Arrow Connector 8">
          <a:extLst>
            <a:ext uri="{FF2B5EF4-FFF2-40B4-BE49-F238E27FC236}">
              <a16:creationId xmlns:a16="http://schemas.microsoft.com/office/drawing/2014/main" id="{00000000-0008-0000-0A00-000009000000}"/>
            </a:ext>
          </a:extLst>
        </xdr:cNvPr>
        <xdr:cNvCxnSpPr/>
      </xdr:nvCxnSpPr>
      <xdr:spPr>
        <a:xfrm>
          <a:off x="4695825" y="4114800"/>
          <a:ext cx="581025" cy="0"/>
        </a:xfrm>
        <a:prstGeom prst="straightConnector1">
          <a:avLst/>
        </a:prstGeom>
        <a:ln>
          <a:prstDash val="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28575</xdr:colOff>
      <xdr:row>25</xdr:row>
      <xdr:rowOff>333375</xdr:rowOff>
    </xdr:from>
    <xdr:to>
      <xdr:col>2</xdr:col>
      <xdr:colOff>0</xdr:colOff>
      <xdr:row>25</xdr:row>
      <xdr:rowOff>333375</xdr:rowOff>
    </xdr:to>
    <xdr:cxnSp macro="">
      <xdr:nvCxnSpPr>
        <xdr:cNvPr id="10" name="Straight Arrow Connector 9">
          <a:extLst>
            <a:ext uri="{FF2B5EF4-FFF2-40B4-BE49-F238E27FC236}">
              <a16:creationId xmlns:a16="http://schemas.microsoft.com/office/drawing/2014/main" id="{00000000-0008-0000-0A00-00000A000000}"/>
            </a:ext>
          </a:extLst>
        </xdr:cNvPr>
        <xdr:cNvCxnSpPr/>
      </xdr:nvCxnSpPr>
      <xdr:spPr>
        <a:xfrm>
          <a:off x="2667000" y="4114800"/>
          <a:ext cx="581025" cy="0"/>
        </a:xfrm>
        <a:prstGeom prst="straightConnector1">
          <a:avLst/>
        </a:prstGeom>
        <a:ln>
          <a:prstDash val="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9525</xdr:colOff>
      <xdr:row>23</xdr:row>
      <xdr:rowOff>186836</xdr:rowOff>
    </xdr:from>
    <xdr:to>
      <xdr:col>3</xdr:col>
      <xdr:colOff>590550</xdr:colOff>
      <xdr:row>23</xdr:row>
      <xdr:rowOff>186836</xdr:rowOff>
    </xdr:to>
    <xdr:cxnSp macro="">
      <xdr:nvCxnSpPr>
        <xdr:cNvPr id="11" name="Straight Arrow Connector 10">
          <a:extLst>
            <a:ext uri="{FF2B5EF4-FFF2-40B4-BE49-F238E27FC236}">
              <a16:creationId xmlns:a16="http://schemas.microsoft.com/office/drawing/2014/main" id="{00000000-0008-0000-0A00-00000B000000}"/>
            </a:ext>
          </a:extLst>
        </xdr:cNvPr>
        <xdr:cNvCxnSpPr/>
      </xdr:nvCxnSpPr>
      <xdr:spPr>
        <a:xfrm>
          <a:off x="4686300" y="3482486"/>
          <a:ext cx="581025" cy="0"/>
        </a:xfrm>
        <a:prstGeom prst="straightConnector1">
          <a:avLst/>
        </a:prstGeom>
        <a:ln>
          <a:prstDash val="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28575</xdr:colOff>
      <xdr:row>21</xdr:row>
      <xdr:rowOff>228599</xdr:rowOff>
    </xdr:from>
    <xdr:to>
      <xdr:col>3</xdr:col>
      <xdr:colOff>695325</xdr:colOff>
      <xdr:row>21</xdr:row>
      <xdr:rowOff>228599</xdr:rowOff>
    </xdr:to>
    <xdr:cxnSp macro="">
      <xdr:nvCxnSpPr>
        <xdr:cNvPr id="12" name="Straight Arrow Connector 11">
          <a:extLst>
            <a:ext uri="{FF2B5EF4-FFF2-40B4-BE49-F238E27FC236}">
              <a16:creationId xmlns:a16="http://schemas.microsoft.com/office/drawing/2014/main" id="{00000000-0008-0000-0A00-00000C000000}"/>
            </a:ext>
          </a:extLst>
        </xdr:cNvPr>
        <xdr:cNvCxnSpPr/>
      </xdr:nvCxnSpPr>
      <xdr:spPr>
        <a:xfrm>
          <a:off x="4705350" y="2876549"/>
          <a:ext cx="666750" cy="0"/>
        </a:xfrm>
        <a:prstGeom prst="straightConnector1">
          <a:avLst/>
        </a:prstGeom>
        <a:ln>
          <a:prstDash val="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19050</xdr:colOff>
      <xdr:row>27</xdr:row>
      <xdr:rowOff>191964</xdr:rowOff>
    </xdr:from>
    <xdr:to>
      <xdr:col>3</xdr:col>
      <xdr:colOff>600075</xdr:colOff>
      <xdr:row>27</xdr:row>
      <xdr:rowOff>191964</xdr:rowOff>
    </xdr:to>
    <xdr:cxnSp macro="">
      <xdr:nvCxnSpPr>
        <xdr:cNvPr id="13" name="Straight Arrow Connector 12">
          <a:extLst>
            <a:ext uri="{FF2B5EF4-FFF2-40B4-BE49-F238E27FC236}">
              <a16:creationId xmlns:a16="http://schemas.microsoft.com/office/drawing/2014/main" id="{00000000-0008-0000-0A00-00000D000000}"/>
            </a:ext>
          </a:extLst>
        </xdr:cNvPr>
        <xdr:cNvCxnSpPr/>
      </xdr:nvCxnSpPr>
      <xdr:spPr>
        <a:xfrm>
          <a:off x="4695825" y="4621089"/>
          <a:ext cx="581025" cy="0"/>
        </a:xfrm>
        <a:prstGeom prst="straightConnector1">
          <a:avLst/>
        </a:prstGeom>
        <a:ln>
          <a:prstDash val="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638175</xdr:colOff>
      <xdr:row>17</xdr:row>
      <xdr:rowOff>314325</xdr:rowOff>
    </xdr:from>
    <xdr:to>
      <xdr:col>2</xdr:col>
      <xdr:colOff>638175</xdr:colOff>
      <xdr:row>19</xdr:row>
      <xdr:rowOff>28575</xdr:rowOff>
    </xdr:to>
    <xdr:cxnSp macro="">
      <xdr:nvCxnSpPr>
        <xdr:cNvPr id="14" name="Straight Arrow Connector 13">
          <a:extLst>
            <a:ext uri="{FF2B5EF4-FFF2-40B4-BE49-F238E27FC236}">
              <a16:creationId xmlns:a16="http://schemas.microsoft.com/office/drawing/2014/main" id="{00000000-0008-0000-0A00-00000E000000}"/>
            </a:ext>
          </a:extLst>
        </xdr:cNvPr>
        <xdr:cNvCxnSpPr/>
      </xdr:nvCxnSpPr>
      <xdr:spPr>
        <a:xfrm>
          <a:off x="3886200" y="1828800"/>
          <a:ext cx="0" cy="2000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600075</xdr:colOff>
      <xdr:row>20</xdr:row>
      <xdr:rowOff>0</xdr:rowOff>
    </xdr:from>
    <xdr:to>
      <xdr:col>2</xdr:col>
      <xdr:colOff>600075</xdr:colOff>
      <xdr:row>21</xdr:row>
      <xdr:rowOff>38100</xdr:rowOff>
    </xdr:to>
    <xdr:cxnSp macro="">
      <xdr:nvCxnSpPr>
        <xdr:cNvPr id="15" name="Straight Arrow Connector 14">
          <a:extLst>
            <a:ext uri="{FF2B5EF4-FFF2-40B4-BE49-F238E27FC236}">
              <a16:creationId xmlns:a16="http://schemas.microsoft.com/office/drawing/2014/main" id="{00000000-0008-0000-0A00-00000F000000}"/>
            </a:ext>
          </a:extLst>
        </xdr:cNvPr>
        <xdr:cNvCxnSpPr/>
      </xdr:nvCxnSpPr>
      <xdr:spPr>
        <a:xfrm>
          <a:off x="3848100" y="2486025"/>
          <a:ext cx="0" cy="20002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590550</xdr:colOff>
      <xdr:row>22</xdr:row>
      <xdr:rowOff>0</xdr:rowOff>
    </xdr:from>
    <xdr:to>
      <xdr:col>2</xdr:col>
      <xdr:colOff>590550</xdr:colOff>
      <xdr:row>23</xdr:row>
      <xdr:rowOff>57150</xdr:rowOff>
    </xdr:to>
    <xdr:cxnSp macro="">
      <xdr:nvCxnSpPr>
        <xdr:cNvPr id="16" name="Straight Arrow Connector 15">
          <a:extLst>
            <a:ext uri="{FF2B5EF4-FFF2-40B4-BE49-F238E27FC236}">
              <a16:creationId xmlns:a16="http://schemas.microsoft.com/office/drawing/2014/main" id="{00000000-0008-0000-0A00-000010000000}"/>
            </a:ext>
          </a:extLst>
        </xdr:cNvPr>
        <xdr:cNvCxnSpPr/>
      </xdr:nvCxnSpPr>
      <xdr:spPr>
        <a:xfrm>
          <a:off x="3838575" y="3133725"/>
          <a:ext cx="0" cy="21907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600075</xdr:colOff>
      <xdr:row>24</xdr:row>
      <xdr:rowOff>0</xdr:rowOff>
    </xdr:from>
    <xdr:to>
      <xdr:col>2</xdr:col>
      <xdr:colOff>600075</xdr:colOff>
      <xdr:row>25</xdr:row>
      <xdr:rowOff>57150</xdr:rowOff>
    </xdr:to>
    <xdr:cxnSp macro="">
      <xdr:nvCxnSpPr>
        <xdr:cNvPr id="17" name="Straight Arrow Connector 16">
          <a:extLst>
            <a:ext uri="{FF2B5EF4-FFF2-40B4-BE49-F238E27FC236}">
              <a16:creationId xmlns:a16="http://schemas.microsoft.com/office/drawing/2014/main" id="{00000000-0008-0000-0A00-000011000000}"/>
            </a:ext>
          </a:extLst>
        </xdr:cNvPr>
        <xdr:cNvCxnSpPr/>
      </xdr:nvCxnSpPr>
      <xdr:spPr>
        <a:xfrm>
          <a:off x="3848100" y="3619500"/>
          <a:ext cx="0" cy="21907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600075</xdr:colOff>
      <xdr:row>26</xdr:row>
      <xdr:rowOff>0</xdr:rowOff>
    </xdr:from>
    <xdr:to>
      <xdr:col>2</xdr:col>
      <xdr:colOff>600075</xdr:colOff>
      <xdr:row>27</xdr:row>
      <xdr:rowOff>47625</xdr:rowOff>
    </xdr:to>
    <xdr:cxnSp macro="">
      <xdr:nvCxnSpPr>
        <xdr:cNvPr id="18" name="Straight Arrow Connector 17">
          <a:extLst>
            <a:ext uri="{FF2B5EF4-FFF2-40B4-BE49-F238E27FC236}">
              <a16:creationId xmlns:a16="http://schemas.microsoft.com/office/drawing/2014/main" id="{00000000-0008-0000-0A00-000012000000}"/>
            </a:ext>
          </a:extLst>
        </xdr:cNvPr>
        <xdr:cNvCxnSpPr/>
      </xdr:nvCxnSpPr>
      <xdr:spPr>
        <a:xfrm>
          <a:off x="3848100" y="4267200"/>
          <a:ext cx="0" cy="20955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58860</xdr:colOff>
      <xdr:row>20</xdr:row>
      <xdr:rowOff>86189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12250860" cy="33246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228600</xdr:colOff>
      <xdr:row>8</xdr:row>
      <xdr:rowOff>1038225</xdr:rowOff>
    </xdr:from>
    <xdr:to>
      <xdr:col>2</xdr:col>
      <xdr:colOff>3324657</xdr:colOff>
      <xdr:row>8</xdr:row>
      <xdr:rowOff>2352858</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247775" y="5648325"/>
          <a:ext cx="3096057" cy="13146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790575</xdr:colOff>
          <xdr:row>3</xdr:row>
          <xdr:rowOff>47625</xdr:rowOff>
        </xdr:from>
        <xdr:to>
          <xdr:col>0</xdr:col>
          <xdr:colOff>1095375</xdr:colOff>
          <xdr:row>3</xdr:row>
          <xdr:rowOff>266700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12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771525</xdr:colOff>
          <xdr:row>3</xdr:row>
          <xdr:rowOff>66675</xdr:rowOff>
        </xdr:from>
        <xdr:to>
          <xdr:col>2</xdr:col>
          <xdr:colOff>1076325</xdr:colOff>
          <xdr:row>3</xdr:row>
          <xdr:rowOff>295275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12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771525</xdr:colOff>
          <xdr:row>3</xdr:row>
          <xdr:rowOff>66675</xdr:rowOff>
        </xdr:from>
        <xdr:to>
          <xdr:col>1</xdr:col>
          <xdr:colOff>1076325</xdr:colOff>
          <xdr:row>3</xdr:row>
          <xdr:rowOff>276225</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12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7</xdr:col>
      <xdr:colOff>171450</xdr:colOff>
      <xdr:row>41</xdr:row>
      <xdr:rowOff>28575</xdr:rowOff>
    </xdr:from>
    <xdr:to>
      <xdr:col>7</xdr:col>
      <xdr:colOff>247650</xdr:colOff>
      <xdr:row>41</xdr:row>
      <xdr:rowOff>228600</xdr:rowOff>
    </xdr:to>
    <xdr:sp macro="" textlink="">
      <xdr:nvSpPr>
        <xdr:cNvPr id="3082" name="Text Box 2">
          <a:extLst>
            <a:ext uri="{FF2B5EF4-FFF2-40B4-BE49-F238E27FC236}">
              <a16:creationId xmlns:a16="http://schemas.microsoft.com/office/drawing/2014/main" id="{00000000-0008-0000-1300-00000A0C0000}"/>
            </a:ext>
          </a:extLst>
        </xdr:cNvPr>
        <xdr:cNvSpPr txBox="1">
          <a:spLocks noChangeArrowheads="1"/>
        </xdr:cNvSpPr>
      </xdr:nvSpPr>
      <xdr:spPr bwMode="auto">
        <a:xfrm>
          <a:off x="3495675" y="7400925"/>
          <a:ext cx="76200" cy="200025"/>
        </a:xfrm>
        <a:prstGeom prst="rect">
          <a:avLst/>
        </a:prstGeom>
        <a:noFill/>
        <a:ln w="9525">
          <a:noFill/>
          <a:miter lim="800000"/>
          <a:headEnd/>
          <a:tailEnd/>
        </a:ln>
      </xdr:spPr>
    </xdr:sp>
    <xdr:clientData/>
  </xdr:twoCellAnchor>
  <xdr:twoCellAnchor>
    <xdr:from>
      <xdr:col>0</xdr:col>
      <xdr:colOff>133350</xdr:colOff>
      <xdr:row>2</xdr:row>
      <xdr:rowOff>47625</xdr:rowOff>
    </xdr:from>
    <xdr:to>
      <xdr:col>0</xdr:col>
      <xdr:colOff>561975</xdr:colOff>
      <xdr:row>3</xdr:row>
      <xdr:rowOff>152400</xdr:rowOff>
    </xdr:to>
    <xdr:sp macro="" textlink="">
      <xdr:nvSpPr>
        <xdr:cNvPr id="58" name="Oval 57">
          <a:extLst>
            <a:ext uri="{FF2B5EF4-FFF2-40B4-BE49-F238E27FC236}">
              <a16:creationId xmlns:a16="http://schemas.microsoft.com/office/drawing/2014/main" id="{00000000-0008-0000-1300-00003A000000}"/>
            </a:ext>
          </a:extLst>
        </xdr:cNvPr>
        <xdr:cNvSpPr/>
      </xdr:nvSpPr>
      <xdr:spPr>
        <a:xfrm>
          <a:off x="133350" y="704850"/>
          <a:ext cx="428625" cy="4191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xdr:col>
      <xdr:colOff>57151</xdr:colOff>
      <xdr:row>2</xdr:row>
      <xdr:rowOff>95249</xdr:rowOff>
    </xdr:from>
    <xdr:to>
      <xdr:col>3</xdr:col>
      <xdr:colOff>476251</xdr:colOff>
      <xdr:row>3</xdr:row>
      <xdr:rowOff>133349</xdr:rowOff>
    </xdr:to>
    <xdr:sp macro="" textlink="">
      <xdr:nvSpPr>
        <xdr:cNvPr id="59" name="Oval 58">
          <a:extLst>
            <a:ext uri="{FF2B5EF4-FFF2-40B4-BE49-F238E27FC236}">
              <a16:creationId xmlns:a16="http://schemas.microsoft.com/office/drawing/2014/main" id="{00000000-0008-0000-1300-00003B000000}"/>
            </a:ext>
          </a:extLst>
        </xdr:cNvPr>
        <xdr:cNvSpPr/>
      </xdr:nvSpPr>
      <xdr:spPr>
        <a:xfrm>
          <a:off x="2009776" y="752474"/>
          <a:ext cx="419100" cy="35242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5</xdr:col>
      <xdr:colOff>600075</xdr:colOff>
      <xdr:row>2</xdr:row>
      <xdr:rowOff>0</xdr:rowOff>
    </xdr:from>
    <xdr:to>
      <xdr:col>6</xdr:col>
      <xdr:colOff>476249</xdr:colOff>
      <xdr:row>3</xdr:row>
      <xdr:rowOff>104775</xdr:rowOff>
    </xdr:to>
    <xdr:sp macro="" textlink="">
      <xdr:nvSpPr>
        <xdr:cNvPr id="60" name="Oval 59">
          <a:extLst>
            <a:ext uri="{FF2B5EF4-FFF2-40B4-BE49-F238E27FC236}">
              <a16:creationId xmlns:a16="http://schemas.microsoft.com/office/drawing/2014/main" id="{00000000-0008-0000-1300-00003C000000}"/>
            </a:ext>
          </a:extLst>
        </xdr:cNvPr>
        <xdr:cNvSpPr/>
      </xdr:nvSpPr>
      <xdr:spPr>
        <a:xfrm>
          <a:off x="3657600" y="428625"/>
          <a:ext cx="504824" cy="4000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xdr:col>
      <xdr:colOff>19050</xdr:colOff>
      <xdr:row>2</xdr:row>
      <xdr:rowOff>95251</xdr:rowOff>
    </xdr:from>
    <xdr:to>
      <xdr:col>6</xdr:col>
      <xdr:colOff>419100</xdr:colOff>
      <xdr:row>3</xdr:row>
      <xdr:rowOff>28576</xdr:rowOff>
    </xdr:to>
    <xdr:sp macro="" textlink="">
      <xdr:nvSpPr>
        <xdr:cNvPr id="61" name="TextBox 60">
          <a:extLst>
            <a:ext uri="{FF2B5EF4-FFF2-40B4-BE49-F238E27FC236}">
              <a16:creationId xmlns:a16="http://schemas.microsoft.com/office/drawing/2014/main" id="{00000000-0008-0000-1300-00003D000000}"/>
            </a:ext>
          </a:extLst>
        </xdr:cNvPr>
        <xdr:cNvSpPr txBox="1"/>
      </xdr:nvSpPr>
      <xdr:spPr>
        <a:xfrm>
          <a:off x="3409950" y="752476"/>
          <a:ext cx="4000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1C</a:t>
          </a:r>
        </a:p>
      </xdr:txBody>
    </xdr:sp>
    <xdr:clientData/>
  </xdr:twoCellAnchor>
  <xdr:twoCellAnchor>
    <xdr:from>
      <xdr:col>2</xdr:col>
      <xdr:colOff>209550</xdr:colOff>
      <xdr:row>4</xdr:row>
      <xdr:rowOff>66675</xdr:rowOff>
    </xdr:from>
    <xdr:to>
      <xdr:col>3</xdr:col>
      <xdr:colOff>28575</xdr:colOff>
      <xdr:row>4</xdr:row>
      <xdr:rowOff>485775</xdr:rowOff>
    </xdr:to>
    <xdr:sp macro="" textlink="">
      <xdr:nvSpPr>
        <xdr:cNvPr id="62" name="Oval 61">
          <a:extLst>
            <a:ext uri="{FF2B5EF4-FFF2-40B4-BE49-F238E27FC236}">
              <a16:creationId xmlns:a16="http://schemas.microsoft.com/office/drawing/2014/main" id="{00000000-0008-0000-1300-00003E000000}"/>
            </a:ext>
          </a:extLst>
        </xdr:cNvPr>
        <xdr:cNvSpPr/>
      </xdr:nvSpPr>
      <xdr:spPr>
        <a:xfrm>
          <a:off x="1552575" y="1295400"/>
          <a:ext cx="428625" cy="4191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xdr:col>
      <xdr:colOff>285750</xdr:colOff>
      <xdr:row>4</xdr:row>
      <xdr:rowOff>133350</xdr:rowOff>
    </xdr:from>
    <xdr:to>
      <xdr:col>2</xdr:col>
      <xdr:colOff>581025</xdr:colOff>
      <xdr:row>4</xdr:row>
      <xdr:rowOff>381000</xdr:rowOff>
    </xdr:to>
    <xdr:sp macro="" textlink="">
      <xdr:nvSpPr>
        <xdr:cNvPr id="63" name="TextBox 62">
          <a:extLst>
            <a:ext uri="{FF2B5EF4-FFF2-40B4-BE49-F238E27FC236}">
              <a16:creationId xmlns:a16="http://schemas.microsoft.com/office/drawing/2014/main" id="{00000000-0008-0000-1300-00003F000000}"/>
            </a:ext>
          </a:extLst>
        </xdr:cNvPr>
        <xdr:cNvSpPr txBox="1"/>
      </xdr:nvSpPr>
      <xdr:spPr>
        <a:xfrm>
          <a:off x="1628775" y="1362075"/>
          <a:ext cx="2952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2</a:t>
          </a:r>
        </a:p>
      </xdr:txBody>
    </xdr:sp>
    <xdr:clientData/>
  </xdr:twoCellAnchor>
  <xdr:twoCellAnchor>
    <xdr:from>
      <xdr:col>5</xdr:col>
      <xdr:colOff>85725</xdr:colOff>
      <xdr:row>5</xdr:row>
      <xdr:rowOff>190500</xdr:rowOff>
    </xdr:from>
    <xdr:to>
      <xdr:col>5</xdr:col>
      <xdr:colOff>514350</xdr:colOff>
      <xdr:row>6</xdr:row>
      <xdr:rowOff>371475</xdr:rowOff>
    </xdr:to>
    <xdr:sp macro="" textlink="">
      <xdr:nvSpPr>
        <xdr:cNvPr id="64" name="Oval 63">
          <a:extLst>
            <a:ext uri="{FF2B5EF4-FFF2-40B4-BE49-F238E27FC236}">
              <a16:creationId xmlns:a16="http://schemas.microsoft.com/office/drawing/2014/main" id="{00000000-0008-0000-1300-000040000000}"/>
            </a:ext>
          </a:extLst>
        </xdr:cNvPr>
        <xdr:cNvSpPr/>
      </xdr:nvSpPr>
      <xdr:spPr>
        <a:xfrm>
          <a:off x="2905125" y="1933575"/>
          <a:ext cx="428625" cy="4191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5</xdr:col>
      <xdr:colOff>142875</xdr:colOff>
      <xdr:row>6</xdr:row>
      <xdr:rowOff>9525</xdr:rowOff>
    </xdr:from>
    <xdr:to>
      <xdr:col>5</xdr:col>
      <xdr:colOff>438150</xdr:colOff>
      <xdr:row>6</xdr:row>
      <xdr:rowOff>257175</xdr:rowOff>
    </xdr:to>
    <xdr:sp macro="" textlink="">
      <xdr:nvSpPr>
        <xdr:cNvPr id="65" name="TextBox 64">
          <a:extLst>
            <a:ext uri="{FF2B5EF4-FFF2-40B4-BE49-F238E27FC236}">
              <a16:creationId xmlns:a16="http://schemas.microsoft.com/office/drawing/2014/main" id="{00000000-0008-0000-1300-000041000000}"/>
            </a:ext>
          </a:extLst>
        </xdr:cNvPr>
        <xdr:cNvSpPr txBox="1"/>
      </xdr:nvSpPr>
      <xdr:spPr>
        <a:xfrm>
          <a:off x="2962275" y="1990725"/>
          <a:ext cx="2952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3</a:t>
          </a:r>
        </a:p>
      </xdr:txBody>
    </xdr:sp>
    <xdr:clientData/>
  </xdr:twoCellAnchor>
  <xdr:twoCellAnchor>
    <xdr:from>
      <xdr:col>5</xdr:col>
      <xdr:colOff>114300</xdr:colOff>
      <xdr:row>8</xdr:row>
      <xdr:rowOff>0</xdr:rowOff>
    </xdr:from>
    <xdr:to>
      <xdr:col>5</xdr:col>
      <xdr:colOff>542925</xdr:colOff>
      <xdr:row>8</xdr:row>
      <xdr:rowOff>419100</xdr:rowOff>
    </xdr:to>
    <xdr:sp macro="" textlink="">
      <xdr:nvSpPr>
        <xdr:cNvPr id="66" name="Oval 65">
          <a:extLst>
            <a:ext uri="{FF2B5EF4-FFF2-40B4-BE49-F238E27FC236}">
              <a16:creationId xmlns:a16="http://schemas.microsoft.com/office/drawing/2014/main" id="{00000000-0008-0000-1300-000042000000}"/>
            </a:ext>
          </a:extLst>
        </xdr:cNvPr>
        <xdr:cNvSpPr/>
      </xdr:nvSpPr>
      <xdr:spPr>
        <a:xfrm>
          <a:off x="2933700" y="2752725"/>
          <a:ext cx="428625" cy="4191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5</xdr:col>
      <xdr:colOff>180975</xdr:colOff>
      <xdr:row>8</xdr:row>
      <xdr:rowOff>76200</xdr:rowOff>
    </xdr:from>
    <xdr:to>
      <xdr:col>5</xdr:col>
      <xdr:colOff>476250</xdr:colOff>
      <xdr:row>8</xdr:row>
      <xdr:rowOff>323850</xdr:rowOff>
    </xdr:to>
    <xdr:sp macro="" textlink="">
      <xdr:nvSpPr>
        <xdr:cNvPr id="67" name="TextBox 66">
          <a:extLst>
            <a:ext uri="{FF2B5EF4-FFF2-40B4-BE49-F238E27FC236}">
              <a16:creationId xmlns:a16="http://schemas.microsoft.com/office/drawing/2014/main" id="{00000000-0008-0000-1300-000043000000}"/>
            </a:ext>
          </a:extLst>
        </xdr:cNvPr>
        <xdr:cNvSpPr txBox="1"/>
      </xdr:nvSpPr>
      <xdr:spPr>
        <a:xfrm>
          <a:off x="3238500" y="2390775"/>
          <a:ext cx="2952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4</a:t>
          </a:r>
        </a:p>
      </xdr:txBody>
    </xdr:sp>
    <xdr:clientData/>
  </xdr:twoCellAnchor>
  <xdr:twoCellAnchor>
    <xdr:from>
      <xdr:col>3</xdr:col>
      <xdr:colOff>266700</xdr:colOff>
      <xdr:row>9</xdr:row>
      <xdr:rowOff>161925</xdr:rowOff>
    </xdr:from>
    <xdr:to>
      <xdr:col>4</xdr:col>
      <xdr:colOff>85725</xdr:colOff>
      <xdr:row>10</xdr:row>
      <xdr:rowOff>323850</xdr:rowOff>
    </xdr:to>
    <xdr:sp macro="" textlink="">
      <xdr:nvSpPr>
        <xdr:cNvPr id="68" name="Oval 67">
          <a:extLst>
            <a:ext uri="{FF2B5EF4-FFF2-40B4-BE49-F238E27FC236}">
              <a16:creationId xmlns:a16="http://schemas.microsoft.com/office/drawing/2014/main" id="{00000000-0008-0000-1300-000044000000}"/>
            </a:ext>
          </a:extLst>
        </xdr:cNvPr>
        <xdr:cNvSpPr/>
      </xdr:nvSpPr>
      <xdr:spPr>
        <a:xfrm>
          <a:off x="2219325" y="3448050"/>
          <a:ext cx="428625" cy="4191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xdr:col>
      <xdr:colOff>314325</xdr:colOff>
      <xdr:row>9</xdr:row>
      <xdr:rowOff>228600</xdr:rowOff>
    </xdr:from>
    <xdr:to>
      <xdr:col>4</xdr:col>
      <xdr:colOff>0</xdr:colOff>
      <xdr:row>10</xdr:row>
      <xdr:rowOff>219075</xdr:rowOff>
    </xdr:to>
    <xdr:sp macro="" textlink="">
      <xdr:nvSpPr>
        <xdr:cNvPr id="69" name="TextBox 68">
          <a:extLst>
            <a:ext uri="{FF2B5EF4-FFF2-40B4-BE49-F238E27FC236}">
              <a16:creationId xmlns:a16="http://schemas.microsoft.com/office/drawing/2014/main" id="{00000000-0008-0000-1300-000045000000}"/>
            </a:ext>
          </a:extLst>
        </xdr:cNvPr>
        <xdr:cNvSpPr txBox="1"/>
      </xdr:nvSpPr>
      <xdr:spPr>
        <a:xfrm>
          <a:off x="2266950" y="3514725"/>
          <a:ext cx="2952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5</a:t>
          </a:r>
        </a:p>
      </xdr:txBody>
    </xdr:sp>
    <xdr:clientData/>
  </xdr:twoCellAnchor>
  <xdr:twoCellAnchor>
    <xdr:from>
      <xdr:col>6</xdr:col>
      <xdr:colOff>0</xdr:colOff>
      <xdr:row>10</xdr:row>
      <xdr:rowOff>0</xdr:rowOff>
    </xdr:from>
    <xdr:to>
      <xdr:col>6</xdr:col>
      <xdr:colOff>428625</xdr:colOff>
      <xdr:row>10</xdr:row>
      <xdr:rowOff>419100</xdr:rowOff>
    </xdr:to>
    <xdr:sp macro="" textlink="">
      <xdr:nvSpPr>
        <xdr:cNvPr id="70" name="Oval 69">
          <a:extLst>
            <a:ext uri="{FF2B5EF4-FFF2-40B4-BE49-F238E27FC236}">
              <a16:creationId xmlns:a16="http://schemas.microsoft.com/office/drawing/2014/main" id="{00000000-0008-0000-1300-000046000000}"/>
            </a:ext>
          </a:extLst>
        </xdr:cNvPr>
        <xdr:cNvSpPr/>
      </xdr:nvSpPr>
      <xdr:spPr>
        <a:xfrm>
          <a:off x="3390900" y="3543300"/>
          <a:ext cx="428625" cy="4191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xdr:col>
      <xdr:colOff>76200</xdr:colOff>
      <xdr:row>10</xdr:row>
      <xdr:rowOff>66675</xdr:rowOff>
    </xdr:from>
    <xdr:to>
      <xdr:col>6</xdr:col>
      <xdr:colOff>371475</xdr:colOff>
      <xdr:row>10</xdr:row>
      <xdr:rowOff>314325</xdr:rowOff>
    </xdr:to>
    <xdr:sp macro="" textlink="">
      <xdr:nvSpPr>
        <xdr:cNvPr id="71" name="TextBox 70">
          <a:extLst>
            <a:ext uri="{FF2B5EF4-FFF2-40B4-BE49-F238E27FC236}">
              <a16:creationId xmlns:a16="http://schemas.microsoft.com/office/drawing/2014/main" id="{00000000-0008-0000-1300-000047000000}"/>
            </a:ext>
          </a:extLst>
        </xdr:cNvPr>
        <xdr:cNvSpPr txBox="1"/>
      </xdr:nvSpPr>
      <xdr:spPr>
        <a:xfrm>
          <a:off x="3467100" y="3609975"/>
          <a:ext cx="2952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6</a:t>
          </a:r>
        </a:p>
      </xdr:txBody>
    </xdr:sp>
    <xdr:clientData/>
  </xdr:twoCellAnchor>
  <xdr:twoCellAnchor>
    <xdr:from>
      <xdr:col>8</xdr:col>
      <xdr:colOff>0</xdr:colOff>
      <xdr:row>3</xdr:row>
      <xdr:rowOff>0</xdr:rowOff>
    </xdr:from>
    <xdr:to>
      <xdr:col>9</xdr:col>
      <xdr:colOff>428625</xdr:colOff>
      <xdr:row>4</xdr:row>
      <xdr:rowOff>161925</xdr:rowOff>
    </xdr:to>
    <xdr:sp macro="" textlink="">
      <xdr:nvSpPr>
        <xdr:cNvPr id="72" name="Oval 71">
          <a:extLst>
            <a:ext uri="{FF2B5EF4-FFF2-40B4-BE49-F238E27FC236}">
              <a16:creationId xmlns:a16="http://schemas.microsoft.com/office/drawing/2014/main" id="{00000000-0008-0000-1300-000048000000}"/>
            </a:ext>
          </a:extLst>
        </xdr:cNvPr>
        <xdr:cNvSpPr/>
      </xdr:nvSpPr>
      <xdr:spPr>
        <a:xfrm>
          <a:off x="4733925" y="971550"/>
          <a:ext cx="428625" cy="4191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9</xdr:col>
      <xdr:colOff>57150</xdr:colOff>
      <xdr:row>3</xdr:row>
      <xdr:rowOff>76200</xdr:rowOff>
    </xdr:from>
    <xdr:to>
      <xdr:col>9</xdr:col>
      <xdr:colOff>352425</xdr:colOff>
      <xdr:row>4</xdr:row>
      <xdr:rowOff>66675</xdr:rowOff>
    </xdr:to>
    <xdr:sp macro="" textlink="">
      <xdr:nvSpPr>
        <xdr:cNvPr id="73" name="TextBox 72">
          <a:extLst>
            <a:ext uri="{FF2B5EF4-FFF2-40B4-BE49-F238E27FC236}">
              <a16:creationId xmlns:a16="http://schemas.microsoft.com/office/drawing/2014/main" id="{00000000-0008-0000-1300-000049000000}"/>
            </a:ext>
          </a:extLst>
        </xdr:cNvPr>
        <xdr:cNvSpPr txBox="1"/>
      </xdr:nvSpPr>
      <xdr:spPr>
        <a:xfrm>
          <a:off x="4791075" y="1047750"/>
          <a:ext cx="2952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7</a:t>
          </a:r>
        </a:p>
      </xdr:txBody>
    </xdr:sp>
    <xdr:clientData/>
  </xdr:twoCellAnchor>
  <xdr:twoCellAnchor>
    <xdr:from>
      <xdr:col>8</xdr:col>
      <xdr:colOff>0</xdr:colOff>
      <xdr:row>6</xdr:row>
      <xdr:rowOff>0</xdr:rowOff>
    </xdr:from>
    <xdr:to>
      <xdr:col>9</xdr:col>
      <xdr:colOff>428625</xdr:colOff>
      <xdr:row>6</xdr:row>
      <xdr:rowOff>419100</xdr:rowOff>
    </xdr:to>
    <xdr:sp macro="" textlink="">
      <xdr:nvSpPr>
        <xdr:cNvPr id="74" name="Oval 73">
          <a:extLst>
            <a:ext uri="{FF2B5EF4-FFF2-40B4-BE49-F238E27FC236}">
              <a16:creationId xmlns:a16="http://schemas.microsoft.com/office/drawing/2014/main" id="{00000000-0008-0000-1300-00004A000000}"/>
            </a:ext>
          </a:extLst>
        </xdr:cNvPr>
        <xdr:cNvSpPr/>
      </xdr:nvSpPr>
      <xdr:spPr>
        <a:xfrm>
          <a:off x="4733925" y="1981200"/>
          <a:ext cx="428625" cy="4191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9</xdr:col>
      <xdr:colOff>85725</xdr:colOff>
      <xdr:row>6</xdr:row>
      <xdr:rowOff>57150</xdr:rowOff>
    </xdr:from>
    <xdr:to>
      <xdr:col>9</xdr:col>
      <xdr:colOff>381000</xdr:colOff>
      <xdr:row>6</xdr:row>
      <xdr:rowOff>304800</xdr:rowOff>
    </xdr:to>
    <xdr:sp macro="" textlink="">
      <xdr:nvSpPr>
        <xdr:cNvPr id="75" name="TextBox 74">
          <a:extLst>
            <a:ext uri="{FF2B5EF4-FFF2-40B4-BE49-F238E27FC236}">
              <a16:creationId xmlns:a16="http://schemas.microsoft.com/office/drawing/2014/main" id="{00000000-0008-0000-1300-00004B000000}"/>
            </a:ext>
          </a:extLst>
        </xdr:cNvPr>
        <xdr:cNvSpPr txBox="1"/>
      </xdr:nvSpPr>
      <xdr:spPr>
        <a:xfrm>
          <a:off x="4819650" y="2038350"/>
          <a:ext cx="2952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8</a:t>
          </a:r>
        </a:p>
      </xdr:txBody>
    </xdr:sp>
    <xdr:clientData/>
  </xdr:twoCellAnchor>
  <xdr:twoCellAnchor>
    <xdr:from>
      <xdr:col>8</xdr:col>
      <xdr:colOff>0</xdr:colOff>
      <xdr:row>8</xdr:row>
      <xdr:rowOff>0</xdr:rowOff>
    </xdr:from>
    <xdr:to>
      <xdr:col>9</xdr:col>
      <xdr:colOff>428625</xdr:colOff>
      <xdr:row>8</xdr:row>
      <xdr:rowOff>419100</xdr:rowOff>
    </xdr:to>
    <xdr:sp macro="" textlink="">
      <xdr:nvSpPr>
        <xdr:cNvPr id="76" name="Oval 75">
          <a:extLst>
            <a:ext uri="{FF2B5EF4-FFF2-40B4-BE49-F238E27FC236}">
              <a16:creationId xmlns:a16="http://schemas.microsoft.com/office/drawing/2014/main" id="{00000000-0008-0000-1300-00004C000000}"/>
            </a:ext>
          </a:extLst>
        </xdr:cNvPr>
        <xdr:cNvSpPr/>
      </xdr:nvSpPr>
      <xdr:spPr>
        <a:xfrm>
          <a:off x="4733925" y="2752725"/>
          <a:ext cx="428625" cy="4191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9</xdr:col>
      <xdr:colOff>76200</xdr:colOff>
      <xdr:row>8</xdr:row>
      <xdr:rowOff>76200</xdr:rowOff>
    </xdr:from>
    <xdr:to>
      <xdr:col>9</xdr:col>
      <xdr:colOff>371475</xdr:colOff>
      <xdr:row>8</xdr:row>
      <xdr:rowOff>323850</xdr:rowOff>
    </xdr:to>
    <xdr:sp macro="" textlink="">
      <xdr:nvSpPr>
        <xdr:cNvPr id="77" name="TextBox 76">
          <a:extLst>
            <a:ext uri="{FF2B5EF4-FFF2-40B4-BE49-F238E27FC236}">
              <a16:creationId xmlns:a16="http://schemas.microsoft.com/office/drawing/2014/main" id="{00000000-0008-0000-1300-00004D000000}"/>
            </a:ext>
          </a:extLst>
        </xdr:cNvPr>
        <xdr:cNvSpPr txBox="1"/>
      </xdr:nvSpPr>
      <xdr:spPr>
        <a:xfrm>
          <a:off x="4810125" y="2828925"/>
          <a:ext cx="295275"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9</a:t>
          </a:r>
        </a:p>
      </xdr:txBody>
    </xdr:sp>
    <xdr:clientData/>
  </xdr:twoCellAnchor>
  <xdr:twoCellAnchor>
    <xdr:from>
      <xdr:col>13</xdr:col>
      <xdr:colOff>0</xdr:colOff>
      <xdr:row>2</xdr:row>
      <xdr:rowOff>304800</xdr:rowOff>
    </xdr:from>
    <xdr:to>
      <xdr:col>13</xdr:col>
      <xdr:colOff>485775</xdr:colOff>
      <xdr:row>4</xdr:row>
      <xdr:rowOff>161925</xdr:rowOff>
    </xdr:to>
    <xdr:sp macro="" textlink="">
      <xdr:nvSpPr>
        <xdr:cNvPr id="78" name="Oval 77">
          <a:extLst>
            <a:ext uri="{FF2B5EF4-FFF2-40B4-BE49-F238E27FC236}">
              <a16:creationId xmlns:a16="http://schemas.microsoft.com/office/drawing/2014/main" id="{00000000-0008-0000-1300-00004E000000}"/>
            </a:ext>
          </a:extLst>
        </xdr:cNvPr>
        <xdr:cNvSpPr/>
      </xdr:nvSpPr>
      <xdr:spPr>
        <a:xfrm>
          <a:off x="7562850" y="962025"/>
          <a:ext cx="485775" cy="42862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13</xdr:col>
      <xdr:colOff>76200</xdr:colOff>
      <xdr:row>3</xdr:row>
      <xdr:rowOff>104775</xdr:rowOff>
    </xdr:from>
    <xdr:to>
      <xdr:col>13</xdr:col>
      <xdr:colOff>438150</xdr:colOff>
      <xdr:row>4</xdr:row>
      <xdr:rowOff>95250</xdr:rowOff>
    </xdr:to>
    <xdr:sp macro="" textlink="">
      <xdr:nvSpPr>
        <xdr:cNvPr id="79" name="TextBox 78">
          <a:extLst>
            <a:ext uri="{FF2B5EF4-FFF2-40B4-BE49-F238E27FC236}">
              <a16:creationId xmlns:a16="http://schemas.microsoft.com/office/drawing/2014/main" id="{00000000-0008-0000-1300-00004F000000}"/>
            </a:ext>
          </a:extLst>
        </xdr:cNvPr>
        <xdr:cNvSpPr txBox="1"/>
      </xdr:nvSpPr>
      <xdr:spPr>
        <a:xfrm>
          <a:off x="7639050" y="1076325"/>
          <a:ext cx="3619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10</a:t>
          </a:r>
        </a:p>
      </xdr:txBody>
    </xdr:sp>
    <xdr:clientData/>
  </xdr:twoCellAnchor>
  <xdr:twoCellAnchor>
    <xdr:from>
      <xdr:col>16</xdr:col>
      <xdr:colOff>0</xdr:colOff>
      <xdr:row>3</xdr:row>
      <xdr:rowOff>0</xdr:rowOff>
    </xdr:from>
    <xdr:to>
      <xdr:col>16</xdr:col>
      <xdr:colOff>485775</xdr:colOff>
      <xdr:row>4</xdr:row>
      <xdr:rowOff>171450</xdr:rowOff>
    </xdr:to>
    <xdr:sp macro="" textlink="">
      <xdr:nvSpPr>
        <xdr:cNvPr id="80" name="Oval 79">
          <a:extLst>
            <a:ext uri="{FF2B5EF4-FFF2-40B4-BE49-F238E27FC236}">
              <a16:creationId xmlns:a16="http://schemas.microsoft.com/office/drawing/2014/main" id="{00000000-0008-0000-1300-000050000000}"/>
            </a:ext>
          </a:extLst>
        </xdr:cNvPr>
        <xdr:cNvSpPr/>
      </xdr:nvSpPr>
      <xdr:spPr>
        <a:xfrm>
          <a:off x="10420350" y="971550"/>
          <a:ext cx="485775" cy="42862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16</xdr:col>
      <xdr:colOff>66675</xdr:colOff>
      <xdr:row>3</xdr:row>
      <xdr:rowOff>66675</xdr:rowOff>
    </xdr:from>
    <xdr:to>
      <xdr:col>16</xdr:col>
      <xdr:colOff>428625</xdr:colOff>
      <xdr:row>4</xdr:row>
      <xdr:rowOff>57150</xdr:rowOff>
    </xdr:to>
    <xdr:sp macro="" textlink="">
      <xdr:nvSpPr>
        <xdr:cNvPr id="81" name="TextBox 80">
          <a:extLst>
            <a:ext uri="{FF2B5EF4-FFF2-40B4-BE49-F238E27FC236}">
              <a16:creationId xmlns:a16="http://schemas.microsoft.com/office/drawing/2014/main" id="{00000000-0008-0000-1300-000051000000}"/>
            </a:ext>
          </a:extLst>
        </xdr:cNvPr>
        <xdr:cNvSpPr txBox="1"/>
      </xdr:nvSpPr>
      <xdr:spPr>
        <a:xfrm>
          <a:off x="10487025" y="1038225"/>
          <a:ext cx="3619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11</a:t>
          </a:r>
        </a:p>
      </xdr:txBody>
    </xdr:sp>
    <xdr:clientData/>
  </xdr:twoCellAnchor>
  <xdr:twoCellAnchor>
    <xdr:from>
      <xdr:col>13</xdr:col>
      <xdr:colOff>0</xdr:colOff>
      <xdr:row>6</xdr:row>
      <xdr:rowOff>0</xdr:rowOff>
    </xdr:from>
    <xdr:to>
      <xdr:col>13</xdr:col>
      <xdr:colOff>485775</xdr:colOff>
      <xdr:row>6</xdr:row>
      <xdr:rowOff>428625</xdr:rowOff>
    </xdr:to>
    <xdr:sp macro="" textlink="">
      <xdr:nvSpPr>
        <xdr:cNvPr id="82" name="Oval 81">
          <a:extLst>
            <a:ext uri="{FF2B5EF4-FFF2-40B4-BE49-F238E27FC236}">
              <a16:creationId xmlns:a16="http://schemas.microsoft.com/office/drawing/2014/main" id="{00000000-0008-0000-1300-000052000000}"/>
            </a:ext>
          </a:extLst>
        </xdr:cNvPr>
        <xdr:cNvSpPr/>
      </xdr:nvSpPr>
      <xdr:spPr>
        <a:xfrm>
          <a:off x="7562850" y="1981200"/>
          <a:ext cx="485775" cy="42862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13</xdr:col>
      <xdr:colOff>85725</xdr:colOff>
      <xdr:row>6</xdr:row>
      <xdr:rowOff>85725</xdr:rowOff>
    </xdr:from>
    <xdr:to>
      <xdr:col>13</xdr:col>
      <xdr:colOff>447675</xdr:colOff>
      <xdr:row>6</xdr:row>
      <xdr:rowOff>333375</xdr:rowOff>
    </xdr:to>
    <xdr:sp macro="" textlink="">
      <xdr:nvSpPr>
        <xdr:cNvPr id="83" name="TextBox 82">
          <a:extLst>
            <a:ext uri="{FF2B5EF4-FFF2-40B4-BE49-F238E27FC236}">
              <a16:creationId xmlns:a16="http://schemas.microsoft.com/office/drawing/2014/main" id="{00000000-0008-0000-1300-000053000000}"/>
            </a:ext>
          </a:extLst>
        </xdr:cNvPr>
        <xdr:cNvSpPr txBox="1"/>
      </xdr:nvSpPr>
      <xdr:spPr>
        <a:xfrm>
          <a:off x="7648575" y="2066925"/>
          <a:ext cx="3619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12</a:t>
          </a:r>
        </a:p>
      </xdr:txBody>
    </xdr:sp>
    <xdr:clientData/>
  </xdr:twoCellAnchor>
  <xdr:twoCellAnchor>
    <xdr:from>
      <xdr:col>13</xdr:col>
      <xdr:colOff>0</xdr:colOff>
      <xdr:row>8</xdr:row>
      <xdr:rowOff>0</xdr:rowOff>
    </xdr:from>
    <xdr:to>
      <xdr:col>13</xdr:col>
      <xdr:colOff>485775</xdr:colOff>
      <xdr:row>8</xdr:row>
      <xdr:rowOff>428625</xdr:rowOff>
    </xdr:to>
    <xdr:sp macro="" textlink="">
      <xdr:nvSpPr>
        <xdr:cNvPr id="84" name="Oval 83">
          <a:extLst>
            <a:ext uri="{FF2B5EF4-FFF2-40B4-BE49-F238E27FC236}">
              <a16:creationId xmlns:a16="http://schemas.microsoft.com/office/drawing/2014/main" id="{00000000-0008-0000-1300-000054000000}"/>
            </a:ext>
          </a:extLst>
        </xdr:cNvPr>
        <xdr:cNvSpPr/>
      </xdr:nvSpPr>
      <xdr:spPr>
        <a:xfrm>
          <a:off x="7562850" y="2752725"/>
          <a:ext cx="485775" cy="42862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13</xdr:col>
      <xdr:colOff>66675</xdr:colOff>
      <xdr:row>8</xdr:row>
      <xdr:rowOff>95250</xdr:rowOff>
    </xdr:from>
    <xdr:to>
      <xdr:col>13</xdr:col>
      <xdr:colOff>428625</xdr:colOff>
      <xdr:row>8</xdr:row>
      <xdr:rowOff>342900</xdr:rowOff>
    </xdr:to>
    <xdr:sp macro="" textlink="">
      <xdr:nvSpPr>
        <xdr:cNvPr id="85" name="TextBox 84">
          <a:extLst>
            <a:ext uri="{FF2B5EF4-FFF2-40B4-BE49-F238E27FC236}">
              <a16:creationId xmlns:a16="http://schemas.microsoft.com/office/drawing/2014/main" id="{00000000-0008-0000-1300-000055000000}"/>
            </a:ext>
          </a:extLst>
        </xdr:cNvPr>
        <xdr:cNvSpPr txBox="1"/>
      </xdr:nvSpPr>
      <xdr:spPr>
        <a:xfrm>
          <a:off x="7629525" y="2847975"/>
          <a:ext cx="3619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13</a:t>
          </a:r>
        </a:p>
      </xdr:txBody>
    </xdr:sp>
    <xdr:clientData/>
  </xdr:twoCellAnchor>
  <xdr:twoCellAnchor>
    <xdr:from>
      <xdr:col>13</xdr:col>
      <xdr:colOff>0</xdr:colOff>
      <xdr:row>10</xdr:row>
      <xdr:rowOff>9525</xdr:rowOff>
    </xdr:from>
    <xdr:to>
      <xdr:col>13</xdr:col>
      <xdr:colOff>485775</xdr:colOff>
      <xdr:row>10</xdr:row>
      <xdr:rowOff>428625</xdr:rowOff>
    </xdr:to>
    <xdr:sp macro="" textlink="">
      <xdr:nvSpPr>
        <xdr:cNvPr id="86" name="Oval 85">
          <a:extLst>
            <a:ext uri="{FF2B5EF4-FFF2-40B4-BE49-F238E27FC236}">
              <a16:creationId xmlns:a16="http://schemas.microsoft.com/office/drawing/2014/main" id="{00000000-0008-0000-1300-000056000000}"/>
            </a:ext>
          </a:extLst>
        </xdr:cNvPr>
        <xdr:cNvSpPr/>
      </xdr:nvSpPr>
      <xdr:spPr>
        <a:xfrm>
          <a:off x="7562850" y="3552825"/>
          <a:ext cx="485775" cy="4191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13</xdr:col>
      <xdr:colOff>66675</xdr:colOff>
      <xdr:row>10</xdr:row>
      <xdr:rowOff>85725</xdr:rowOff>
    </xdr:from>
    <xdr:to>
      <xdr:col>13</xdr:col>
      <xdr:colOff>428625</xdr:colOff>
      <xdr:row>10</xdr:row>
      <xdr:rowOff>333375</xdr:rowOff>
    </xdr:to>
    <xdr:sp macro="" textlink="">
      <xdr:nvSpPr>
        <xdr:cNvPr id="87" name="TextBox 86">
          <a:extLst>
            <a:ext uri="{FF2B5EF4-FFF2-40B4-BE49-F238E27FC236}">
              <a16:creationId xmlns:a16="http://schemas.microsoft.com/office/drawing/2014/main" id="{00000000-0008-0000-1300-000057000000}"/>
            </a:ext>
          </a:extLst>
        </xdr:cNvPr>
        <xdr:cNvSpPr txBox="1"/>
      </xdr:nvSpPr>
      <xdr:spPr>
        <a:xfrm>
          <a:off x="7629525" y="3629025"/>
          <a:ext cx="3619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14</a:t>
          </a:r>
        </a:p>
      </xdr:txBody>
    </xdr:sp>
    <xdr:clientData/>
  </xdr:twoCellAnchor>
  <xdr:twoCellAnchor>
    <xdr:from>
      <xdr:col>0</xdr:col>
      <xdr:colOff>314325</xdr:colOff>
      <xdr:row>15</xdr:row>
      <xdr:rowOff>85725</xdr:rowOff>
    </xdr:from>
    <xdr:to>
      <xdr:col>1</xdr:col>
      <xdr:colOff>142875</xdr:colOff>
      <xdr:row>17</xdr:row>
      <xdr:rowOff>123825</xdr:rowOff>
    </xdr:to>
    <xdr:sp macro="" textlink="">
      <xdr:nvSpPr>
        <xdr:cNvPr id="88" name="Oval 87">
          <a:extLst>
            <a:ext uri="{FF2B5EF4-FFF2-40B4-BE49-F238E27FC236}">
              <a16:creationId xmlns:a16="http://schemas.microsoft.com/office/drawing/2014/main" id="{00000000-0008-0000-1300-000058000000}"/>
            </a:ext>
          </a:extLst>
        </xdr:cNvPr>
        <xdr:cNvSpPr/>
      </xdr:nvSpPr>
      <xdr:spPr>
        <a:xfrm>
          <a:off x="314325" y="5238750"/>
          <a:ext cx="485775" cy="4191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0</xdr:col>
      <xdr:colOff>381000</xdr:colOff>
      <xdr:row>15</xdr:row>
      <xdr:rowOff>180975</xdr:rowOff>
    </xdr:from>
    <xdr:to>
      <xdr:col>1</xdr:col>
      <xdr:colOff>85725</xdr:colOff>
      <xdr:row>17</xdr:row>
      <xdr:rowOff>47625</xdr:rowOff>
    </xdr:to>
    <xdr:sp macro="" textlink="">
      <xdr:nvSpPr>
        <xdr:cNvPr id="89" name="TextBox 88">
          <a:extLst>
            <a:ext uri="{FF2B5EF4-FFF2-40B4-BE49-F238E27FC236}">
              <a16:creationId xmlns:a16="http://schemas.microsoft.com/office/drawing/2014/main" id="{00000000-0008-0000-1300-000059000000}"/>
            </a:ext>
          </a:extLst>
        </xdr:cNvPr>
        <xdr:cNvSpPr txBox="1"/>
      </xdr:nvSpPr>
      <xdr:spPr>
        <a:xfrm>
          <a:off x="381000" y="5334000"/>
          <a:ext cx="3619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15</a:t>
          </a:r>
        </a:p>
      </xdr:txBody>
    </xdr:sp>
    <xdr:clientData/>
  </xdr:twoCellAnchor>
  <xdr:twoCellAnchor>
    <xdr:from>
      <xdr:col>3</xdr:col>
      <xdr:colOff>142875</xdr:colOff>
      <xdr:row>15</xdr:row>
      <xdr:rowOff>95250</xdr:rowOff>
    </xdr:from>
    <xdr:to>
      <xdr:col>4</xdr:col>
      <xdr:colOff>19050</xdr:colOff>
      <xdr:row>17</xdr:row>
      <xdr:rowOff>133350</xdr:rowOff>
    </xdr:to>
    <xdr:sp macro="" textlink="">
      <xdr:nvSpPr>
        <xdr:cNvPr id="90" name="Oval 89">
          <a:extLst>
            <a:ext uri="{FF2B5EF4-FFF2-40B4-BE49-F238E27FC236}">
              <a16:creationId xmlns:a16="http://schemas.microsoft.com/office/drawing/2014/main" id="{00000000-0008-0000-1300-00005A000000}"/>
            </a:ext>
          </a:extLst>
        </xdr:cNvPr>
        <xdr:cNvSpPr/>
      </xdr:nvSpPr>
      <xdr:spPr>
        <a:xfrm>
          <a:off x="2095500" y="5248275"/>
          <a:ext cx="485775" cy="4191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xdr:col>
      <xdr:colOff>209550</xdr:colOff>
      <xdr:row>15</xdr:row>
      <xdr:rowOff>161925</xdr:rowOff>
    </xdr:from>
    <xdr:to>
      <xdr:col>3</xdr:col>
      <xdr:colOff>571500</xdr:colOff>
      <xdr:row>17</xdr:row>
      <xdr:rowOff>28575</xdr:rowOff>
    </xdr:to>
    <xdr:sp macro="" textlink="">
      <xdr:nvSpPr>
        <xdr:cNvPr id="91" name="TextBox 90">
          <a:extLst>
            <a:ext uri="{FF2B5EF4-FFF2-40B4-BE49-F238E27FC236}">
              <a16:creationId xmlns:a16="http://schemas.microsoft.com/office/drawing/2014/main" id="{00000000-0008-0000-1300-00005B000000}"/>
            </a:ext>
          </a:extLst>
        </xdr:cNvPr>
        <xdr:cNvSpPr txBox="1"/>
      </xdr:nvSpPr>
      <xdr:spPr>
        <a:xfrm>
          <a:off x="2162175" y="5314950"/>
          <a:ext cx="3619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16</a:t>
          </a:r>
        </a:p>
      </xdr:txBody>
    </xdr:sp>
    <xdr:clientData/>
  </xdr:twoCellAnchor>
  <xdr:twoCellAnchor>
    <xdr:from>
      <xdr:col>6</xdr:col>
      <xdr:colOff>419100</xdr:colOff>
      <xdr:row>15</xdr:row>
      <xdr:rowOff>95250</xdr:rowOff>
    </xdr:from>
    <xdr:to>
      <xdr:col>7</xdr:col>
      <xdr:colOff>323850</xdr:colOff>
      <xdr:row>17</xdr:row>
      <xdr:rowOff>133350</xdr:rowOff>
    </xdr:to>
    <xdr:sp macro="" textlink="">
      <xdr:nvSpPr>
        <xdr:cNvPr id="92" name="Oval 91">
          <a:extLst>
            <a:ext uri="{FF2B5EF4-FFF2-40B4-BE49-F238E27FC236}">
              <a16:creationId xmlns:a16="http://schemas.microsoft.com/office/drawing/2014/main" id="{00000000-0008-0000-1300-00005C000000}"/>
            </a:ext>
          </a:extLst>
        </xdr:cNvPr>
        <xdr:cNvSpPr/>
      </xdr:nvSpPr>
      <xdr:spPr>
        <a:xfrm>
          <a:off x="3810000" y="5248275"/>
          <a:ext cx="485775" cy="4191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xdr:col>
      <xdr:colOff>485775</xdr:colOff>
      <xdr:row>15</xdr:row>
      <xdr:rowOff>171450</xdr:rowOff>
    </xdr:from>
    <xdr:to>
      <xdr:col>7</xdr:col>
      <xdr:colOff>266700</xdr:colOff>
      <xdr:row>17</xdr:row>
      <xdr:rowOff>38100</xdr:rowOff>
    </xdr:to>
    <xdr:sp macro="" textlink="">
      <xdr:nvSpPr>
        <xdr:cNvPr id="93" name="TextBox 92">
          <a:extLst>
            <a:ext uri="{FF2B5EF4-FFF2-40B4-BE49-F238E27FC236}">
              <a16:creationId xmlns:a16="http://schemas.microsoft.com/office/drawing/2014/main" id="{00000000-0008-0000-1300-00005D000000}"/>
            </a:ext>
          </a:extLst>
        </xdr:cNvPr>
        <xdr:cNvSpPr txBox="1"/>
      </xdr:nvSpPr>
      <xdr:spPr>
        <a:xfrm>
          <a:off x="3876675" y="5324475"/>
          <a:ext cx="3619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17</a:t>
          </a:r>
        </a:p>
      </xdr:txBody>
    </xdr:sp>
    <xdr:clientData/>
  </xdr:twoCellAnchor>
  <xdr:twoCellAnchor>
    <xdr:from>
      <xdr:col>8</xdr:col>
      <xdr:colOff>0</xdr:colOff>
      <xdr:row>14</xdr:row>
      <xdr:rowOff>0</xdr:rowOff>
    </xdr:from>
    <xdr:to>
      <xdr:col>9</xdr:col>
      <xdr:colOff>485775</xdr:colOff>
      <xdr:row>16</xdr:row>
      <xdr:rowOff>9525</xdr:rowOff>
    </xdr:to>
    <xdr:sp macro="" textlink="">
      <xdr:nvSpPr>
        <xdr:cNvPr id="94" name="Oval 93">
          <a:extLst>
            <a:ext uri="{FF2B5EF4-FFF2-40B4-BE49-F238E27FC236}">
              <a16:creationId xmlns:a16="http://schemas.microsoft.com/office/drawing/2014/main" id="{00000000-0008-0000-1300-00005E000000}"/>
            </a:ext>
          </a:extLst>
        </xdr:cNvPr>
        <xdr:cNvSpPr/>
      </xdr:nvSpPr>
      <xdr:spPr>
        <a:xfrm>
          <a:off x="4733925" y="4962525"/>
          <a:ext cx="485775" cy="4191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9</xdr:col>
      <xdr:colOff>85725</xdr:colOff>
      <xdr:row>14</xdr:row>
      <xdr:rowOff>85725</xdr:rowOff>
    </xdr:from>
    <xdr:to>
      <xdr:col>9</xdr:col>
      <xdr:colOff>447675</xdr:colOff>
      <xdr:row>15</xdr:row>
      <xdr:rowOff>142875</xdr:rowOff>
    </xdr:to>
    <xdr:sp macro="" textlink="">
      <xdr:nvSpPr>
        <xdr:cNvPr id="95" name="TextBox 94">
          <a:extLst>
            <a:ext uri="{FF2B5EF4-FFF2-40B4-BE49-F238E27FC236}">
              <a16:creationId xmlns:a16="http://schemas.microsoft.com/office/drawing/2014/main" id="{00000000-0008-0000-1300-00005F000000}"/>
            </a:ext>
          </a:extLst>
        </xdr:cNvPr>
        <xdr:cNvSpPr txBox="1"/>
      </xdr:nvSpPr>
      <xdr:spPr>
        <a:xfrm>
          <a:off x="4819650" y="5048250"/>
          <a:ext cx="3619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18</a:t>
          </a:r>
        </a:p>
      </xdr:txBody>
    </xdr:sp>
    <xdr:clientData/>
  </xdr:twoCellAnchor>
  <xdr:twoCellAnchor>
    <xdr:from>
      <xdr:col>10</xdr:col>
      <xdr:colOff>0</xdr:colOff>
      <xdr:row>14</xdr:row>
      <xdr:rowOff>0</xdr:rowOff>
    </xdr:from>
    <xdr:to>
      <xdr:col>10</xdr:col>
      <xdr:colOff>485775</xdr:colOff>
      <xdr:row>16</xdr:row>
      <xdr:rowOff>9525</xdr:rowOff>
    </xdr:to>
    <xdr:sp macro="" textlink="">
      <xdr:nvSpPr>
        <xdr:cNvPr id="96" name="Oval 95">
          <a:extLst>
            <a:ext uri="{FF2B5EF4-FFF2-40B4-BE49-F238E27FC236}">
              <a16:creationId xmlns:a16="http://schemas.microsoft.com/office/drawing/2014/main" id="{00000000-0008-0000-1300-000060000000}"/>
            </a:ext>
          </a:extLst>
        </xdr:cNvPr>
        <xdr:cNvSpPr/>
      </xdr:nvSpPr>
      <xdr:spPr>
        <a:xfrm>
          <a:off x="5324475" y="4962525"/>
          <a:ext cx="485775" cy="4191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11</xdr:col>
      <xdr:colOff>0</xdr:colOff>
      <xdr:row>14</xdr:row>
      <xdr:rowOff>0</xdr:rowOff>
    </xdr:from>
    <xdr:to>
      <xdr:col>11</xdr:col>
      <xdr:colOff>485775</xdr:colOff>
      <xdr:row>16</xdr:row>
      <xdr:rowOff>9525</xdr:rowOff>
    </xdr:to>
    <xdr:sp macro="" textlink="">
      <xdr:nvSpPr>
        <xdr:cNvPr id="97" name="Oval 96">
          <a:extLst>
            <a:ext uri="{FF2B5EF4-FFF2-40B4-BE49-F238E27FC236}">
              <a16:creationId xmlns:a16="http://schemas.microsoft.com/office/drawing/2014/main" id="{00000000-0008-0000-1300-000061000000}"/>
            </a:ext>
          </a:extLst>
        </xdr:cNvPr>
        <xdr:cNvSpPr/>
      </xdr:nvSpPr>
      <xdr:spPr>
        <a:xfrm>
          <a:off x="5857875" y="4962525"/>
          <a:ext cx="485775" cy="4191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12</xdr:col>
      <xdr:colOff>352425</xdr:colOff>
      <xdr:row>14</xdr:row>
      <xdr:rowOff>9525</xdr:rowOff>
    </xdr:from>
    <xdr:to>
      <xdr:col>12</xdr:col>
      <xdr:colOff>838200</xdr:colOff>
      <xdr:row>16</xdr:row>
      <xdr:rowOff>19050</xdr:rowOff>
    </xdr:to>
    <xdr:sp macro="" textlink="">
      <xdr:nvSpPr>
        <xdr:cNvPr id="98" name="Oval 97">
          <a:extLst>
            <a:ext uri="{FF2B5EF4-FFF2-40B4-BE49-F238E27FC236}">
              <a16:creationId xmlns:a16="http://schemas.microsoft.com/office/drawing/2014/main" id="{00000000-0008-0000-1300-000062000000}"/>
            </a:ext>
          </a:extLst>
        </xdr:cNvPr>
        <xdr:cNvSpPr/>
      </xdr:nvSpPr>
      <xdr:spPr>
        <a:xfrm>
          <a:off x="6743700" y="4972050"/>
          <a:ext cx="485775" cy="4191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10</xdr:col>
      <xdr:colOff>85725</xdr:colOff>
      <xdr:row>14</xdr:row>
      <xdr:rowOff>66675</xdr:rowOff>
    </xdr:from>
    <xdr:to>
      <xdr:col>10</xdr:col>
      <xdr:colOff>447675</xdr:colOff>
      <xdr:row>15</xdr:row>
      <xdr:rowOff>123825</xdr:rowOff>
    </xdr:to>
    <xdr:sp macro="" textlink="">
      <xdr:nvSpPr>
        <xdr:cNvPr id="99" name="TextBox 98">
          <a:extLst>
            <a:ext uri="{FF2B5EF4-FFF2-40B4-BE49-F238E27FC236}">
              <a16:creationId xmlns:a16="http://schemas.microsoft.com/office/drawing/2014/main" id="{00000000-0008-0000-1300-000063000000}"/>
            </a:ext>
          </a:extLst>
        </xdr:cNvPr>
        <xdr:cNvSpPr txBox="1"/>
      </xdr:nvSpPr>
      <xdr:spPr>
        <a:xfrm>
          <a:off x="5410200" y="5029200"/>
          <a:ext cx="3619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19</a:t>
          </a:r>
        </a:p>
      </xdr:txBody>
    </xdr:sp>
    <xdr:clientData/>
  </xdr:twoCellAnchor>
  <xdr:twoCellAnchor>
    <xdr:from>
      <xdr:col>11</xdr:col>
      <xdr:colOff>57150</xdr:colOff>
      <xdr:row>14</xdr:row>
      <xdr:rowOff>76200</xdr:rowOff>
    </xdr:from>
    <xdr:to>
      <xdr:col>11</xdr:col>
      <xdr:colOff>419100</xdr:colOff>
      <xdr:row>15</xdr:row>
      <xdr:rowOff>133350</xdr:rowOff>
    </xdr:to>
    <xdr:sp macro="" textlink="">
      <xdr:nvSpPr>
        <xdr:cNvPr id="100" name="TextBox 99">
          <a:extLst>
            <a:ext uri="{FF2B5EF4-FFF2-40B4-BE49-F238E27FC236}">
              <a16:creationId xmlns:a16="http://schemas.microsoft.com/office/drawing/2014/main" id="{00000000-0008-0000-1300-000064000000}"/>
            </a:ext>
          </a:extLst>
        </xdr:cNvPr>
        <xdr:cNvSpPr txBox="1"/>
      </xdr:nvSpPr>
      <xdr:spPr>
        <a:xfrm>
          <a:off x="5915025" y="5038725"/>
          <a:ext cx="3619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20</a:t>
          </a:r>
        </a:p>
      </xdr:txBody>
    </xdr:sp>
    <xdr:clientData/>
  </xdr:twoCellAnchor>
  <xdr:twoCellAnchor>
    <xdr:from>
      <xdr:col>12</xdr:col>
      <xdr:colOff>428625</xdr:colOff>
      <xdr:row>14</xdr:row>
      <xdr:rowOff>85725</xdr:rowOff>
    </xdr:from>
    <xdr:to>
      <xdr:col>12</xdr:col>
      <xdr:colOff>790575</xdr:colOff>
      <xdr:row>15</xdr:row>
      <xdr:rowOff>142875</xdr:rowOff>
    </xdr:to>
    <xdr:sp macro="" textlink="">
      <xdr:nvSpPr>
        <xdr:cNvPr id="101" name="TextBox 100">
          <a:extLst>
            <a:ext uri="{FF2B5EF4-FFF2-40B4-BE49-F238E27FC236}">
              <a16:creationId xmlns:a16="http://schemas.microsoft.com/office/drawing/2014/main" id="{00000000-0008-0000-1300-000065000000}"/>
            </a:ext>
          </a:extLst>
        </xdr:cNvPr>
        <xdr:cNvSpPr txBox="1"/>
      </xdr:nvSpPr>
      <xdr:spPr>
        <a:xfrm>
          <a:off x="6819900" y="5048250"/>
          <a:ext cx="3619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21</a:t>
          </a:r>
        </a:p>
      </xdr:txBody>
    </xdr:sp>
    <xdr:clientData/>
  </xdr:twoCellAnchor>
  <xdr:twoCellAnchor>
    <xdr:from>
      <xdr:col>13</xdr:col>
      <xdr:colOff>533400</xdr:colOff>
      <xdr:row>14</xdr:row>
      <xdr:rowOff>123825</xdr:rowOff>
    </xdr:from>
    <xdr:to>
      <xdr:col>13</xdr:col>
      <xdr:colOff>1019175</xdr:colOff>
      <xdr:row>16</xdr:row>
      <xdr:rowOff>133350</xdr:rowOff>
    </xdr:to>
    <xdr:sp macro="" textlink="">
      <xdr:nvSpPr>
        <xdr:cNvPr id="102" name="Oval 101">
          <a:extLst>
            <a:ext uri="{FF2B5EF4-FFF2-40B4-BE49-F238E27FC236}">
              <a16:creationId xmlns:a16="http://schemas.microsoft.com/office/drawing/2014/main" id="{00000000-0008-0000-1300-000066000000}"/>
            </a:ext>
          </a:extLst>
        </xdr:cNvPr>
        <xdr:cNvSpPr/>
      </xdr:nvSpPr>
      <xdr:spPr>
        <a:xfrm>
          <a:off x="8096250" y="5086350"/>
          <a:ext cx="485775" cy="4191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13</xdr:col>
      <xdr:colOff>619125</xdr:colOff>
      <xdr:row>15</xdr:row>
      <xdr:rowOff>0</xdr:rowOff>
    </xdr:from>
    <xdr:to>
      <xdr:col>13</xdr:col>
      <xdr:colOff>981075</xdr:colOff>
      <xdr:row>16</xdr:row>
      <xdr:rowOff>28575</xdr:rowOff>
    </xdr:to>
    <xdr:sp macro="" textlink="">
      <xdr:nvSpPr>
        <xdr:cNvPr id="103" name="TextBox 102">
          <a:extLst>
            <a:ext uri="{FF2B5EF4-FFF2-40B4-BE49-F238E27FC236}">
              <a16:creationId xmlns:a16="http://schemas.microsoft.com/office/drawing/2014/main" id="{00000000-0008-0000-1300-000067000000}"/>
            </a:ext>
          </a:extLst>
        </xdr:cNvPr>
        <xdr:cNvSpPr txBox="1"/>
      </xdr:nvSpPr>
      <xdr:spPr>
        <a:xfrm>
          <a:off x="8181975" y="5153025"/>
          <a:ext cx="3619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22</a:t>
          </a:r>
        </a:p>
      </xdr:txBody>
    </xdr:sp>
    <xdr:clientData/>
  </xdr:twoCellAnchor>
  <xdr:twoCellAnchor>
    <xdr:from>
      <xdr:col>14</xdr:col>
      <xdr:colOff>209550</xdr:colOff>
      <xdr:row>14</xdr:row>
      <xdr:rowOff>123825</xdr:rowOff>
    </xdr:from>
    <xdr:to>
      <xdr:col>14</xdr:col>
      <xdr:colOff>695325</xdr:colOff>
      <xdr:row>16</xdr:row>
      <xdr:rowOff>133350</xdr:rowOff>
    </xdr:to>
    <xdr:sp macro="" textlink="">
      <xdr:nvSpPr>
        <xdr:cNvPr id="104" name="Oval 103">
          <a:extLst>
            <a:ext uri="{FF2B5EF4-FFF2-40B4-BE49-F238E27FC236}">
              <a16:creationId xmlns:a16="http://schemas.microsoft.com/office/drawing/2014/main" id="{00000000-0008-0000-1300-000068000000}"/>
            </a:ext>
          </a:extLst>
        </xdr:cNvPr>
        <xdr:cNvSpPr/>
      </xdr:nvSpPr>
      <xdr:spPr>
        <a:xfrm>
          <a:off x="9324975" y="5086350"/>
          <a:ext cx="485775" cy="4191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16</xdr:col>
      <xdr:colOff>66675</xdr:colOff>
      <xdr:row>14</xdr:row>
      <xdr:rowOff>161925</xdr:rowOff>
    </xdr:from>
    <xdr:to>
      <xdr:col>16</xdr:col>
      <xdr:colOff>552450</xdr:colOff>
      <xdr:row>17</xdr:row>
      <xdr:rowOff>9525</xdr:rowOff>
    </xdr:to>
    <xdr:sp macro="" textlink="">
      <xdr:nvSpPr>
        <xdr:cNvPr id="105" name="Oval 104">
          <a:extLst>
            <a:ext uri="{FF2B5EF4-FFF2-40B4-BE49-F238E27FC236}">
              <a16:creationId xmlns:a16="http://schemas.microsoft.com/office/drawing/2014/main" id="{00000000-0008-0000-1300-000069000000}"/>
            </a:ext>
          </a:extLst>
        </xdr:cNvPr>
        <xdr:cNvSpPr/>
      </xdr:nvSpPr>
      <xdr:spPr>
        <a:xfrm>
          <a:off x="10487025" y="5124450"/>
          <a:ext cx="485775" cy="4191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17</xdr:col>
      <xdr:colOff>247650</xdr:colOff>
      <xdr:row>14</xdr:row>
      <xdr:rowOff>161925</xdr:rowOff>
    </xdr:from>
    <xdr:to>
      <xdr:col>17</xdr:col>
      <xdr:colOff>733425</xdr:colOff>
      <xdr:row>17</xdr:row>
      <xdr:rowOff>9525</xdr:rowOff>
    </xdr:to>
    <xdr:sp macro="" textlink="">
      <xdr:nvSpPr>
        <xdr:cNvPr id="106" name="Oval 105">
          <a:extLst>
            <a:ext uri="{FF2B5EF4-FFF2-40B4-BE49-F238E27FC236}">
              <a16:creationId xmlns:a16="http://schemas.microsoft.com/office/drawing/2014/main" id="{00000000-0008-0000-1300-00006A000000}"/>
            </a:ext>
          </a:extLst>
        </xdr:cNvPr>
        <xdr:cNvSpPr/>
      </xdr:nvSpPr>
      <xdr:spPr>
        <a:xfrm>
          <a:off x="11372850" y="5124450"/>
          <a:ext cx="485775" cy="4191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18</xdr:col>
      <xdr:colOff>381000</xdr:colOff>
      <xdr:row>14</xdr:row>
      <xdr:rowOff>133350</xdr:rowOff>
    </xdr:from>
    <xdr:to>
      <xdr:col>18</xdr:col>
      <xdr:colOff>866775</xdr:colOff>
      <xdr:row>16</xdr:row>
      <xdr:rowOff>142875</xdr:rowOff>
    </xdr:to>
    <xdr:sp macro="" textlink="">
      <xdr:nvSpPr>
        <xdr:cNvPr id="107" name="Oval 106">
          <a:extLst>
            <a:ext uri="{FF2B5EF4-FFF2-40B4-BE49-F238E27FC236}">
              <a16:creationId xmlns:a16="http://schemas.microsoft.com/office/drawing/2014/main" id="{00000000-0008-0000-1300-00006B000000}"/>
            </a:ext>
          </a:extLst>
        </xdr:cNvPr>
        <xdr:cNvSpPr/>
      </xdr:nvSpPr>
      <xdr:spPr>
        <a:xfrm>
          <a:off x="12592050" y="5095875"/>
          <a:ext cx="485775" cy="4191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14</xdr:col>
      <xdr:colOff>276225</xdr:colOff>
      <xdr:row>14</xdr:row>
      <xdr:rowOff>171450</xdr:rowOff>
    </xdr:from>
    <xdr:to>
      <xdr:col>14</xdr:col>
      <xdr:colOff>638175</xdr:colOff>
      <xdr:row>16</xdr:row>
      <xdr:rowOff>9525</xdr:rowOff>
    </xdr:to>
    <xdr:sp macro="" textlink="">
      <xdr:nvSpPr>
        <xdr:cNvPr id="108" name="TextBox 107">
          <a:extLst>
            <a:ext uri="{FF2B5EF4-FFF2-40B4-BE49-F238E27FC236}">
              <a16:creationId xmlns:a16="http://schemas.microsoft.com/office/drawing/2014/main" id="{00000000-0008-0000-1300-00006C000000}"/>
            </a:ext>
          </a:extLst>
        </xdr:cNvPr>
        <xdr:cNvSpPr txBox="1"/>
      </xdr:nvSpPr>
      <xdr:spPr>
        <a:xfrm>
          <a:off x="9391650" y="5133975"/>
          <a:ext cx="3619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23</a:t>
          </a:r>
        </a:p>
      </xdr:txBody>
    </xdr:sp>
    <xdr:clientData/>
  </xdr:twoCellAnchor>
  <xdr:twoCellAnchor>
    <xdr:from>
      <xdr:col>16</xdr:col>
      <xdr:colOff>171450</xdr:colOff>
      <xdr:row>15</xdr:row>
      <xdr:rowOff>38100</xdr:rowOff>
    </xdr:from>
    <xdr:to>
      <xdr:col>16</xdr:col>
      <xdr:colOff>533400</xdr:colOff>
      <xdr:row>16</xdr:row>
      <xdr:rowOff>66675</xdr:rowOff>
    </xdr:to>
    <xdr:sp macro="" textlink="">
      <xdr:nvSpPr>
        <xdr:cNvPr id="109" name="TextBox 108">
          <a:extLst>
            <a:ext uri="{FF2B5EF4-FFF2-40B4-BE49-F238E27FC236}">
              <a16:creationId xmlns:a16="http://schemas.microsoft.com/office/drawing/2014/main" id="{00000000-0008-0000-1300-00006D000000}"/>
            </a:ext>
          </a:extLst>
        </xdr:cNvPr>
        <xdr:cNvSpPr txBox="1"/>
      </xdr:nvSpPr>
      <xdr:spPr>
        <a:xfrm>
          <a:off x="10591800" y="5191125"/>
          <a:ext cx="3619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24</a:t>
          </a:r>
        </a:p>
      </xdr:txBody>
    </xdr:sp>
    <xdr:clientData/>
  </xdr:twoCellAnchor>
  <xdr:twoCellAnchor>
    <xdr:from>
      <xdr:col>17</xdr:col>
      <xdr:colOff>314325</xdr:colOff>
      <xdr:row>15</xdr:row>
      <xdr:rowOff>38100</xdr:rowOff>
    </xdr:from>
    <xdr:to>
      <xdr:col>17</xdr:col>
      <xdr:colOff>676275</xdr:colOff>
      <xdr:row>16</xdr:row>
      <xdr:rowOff>66675</xdr:rowOff>
    </xdr:to>
    <xdr:sp macro="" textlink="">
      <xdr:nvSpPr>
        <xdr:cNvPr id="110" name="TextBox 109">
          <a:extLst>
            <a:ext uri="{FF2B5EF4-FFF2-40B4-BE49-F238E27FC236}">
              <a16:creationId xmlns:a16="http://schemas.microsoft.com/office/drawing/2014/main" id="{00000000-0008-0000-1300-00006E000000}"/>
            </a:ext>
          </a:extLst>
        </xdr:cNvPr>
        <xdr:cNvSpPr txBox="1"/>
      </xdr:nvSpPr>
      <xdr:spPr>
        <a:xfrm>
          <a:off x="11439525" y="5191125"/>
          <a:ext cx="3619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25</a:t>
          </a:r>
        </a:p>
      </xdr:txBody>
    </xdr:sp>
    <xdr:clientData/>
  </xdr:twoCellAnchor>
  <xdr:twoCellAnchor>
    <xdr:from>
      <xdr:col>18</xdr:col>
      <xdr:colOff>457200</xdr:colOff>
      <xdr:row>15</xdr:row>
      <xdr:rowOff>9525</xdr:rowOff>
    </xdr:from>
    <xdr:to>
      <xdr:col>18</xdr:col>
      <xdr:colOff>819150</xdr:colOff>
      <xdr:row>16</xdr:row>
      <xdr:rowOff>38100</xdr:rowOff>
    </xdr:to>
    <xdr:sp macro="" textlink="">
      <xdr:nvSpPr>
        <xdr:cNvPr id="111" name="TextBox 110">
          <a:extLst>
            <a:ext uri="{FF2B5EF4-FFF2-40B4-BE49-F238E27FC236}">
              <a16:creationId xmlns:a16="http://schemas.microsoft.com/office/drawing/2014/main" id="{00000000-0008-0000-1300-00006F000000}"/>
            </a:ext>
          </a:extLst>
        </xdr:cNvPr>
        <xdr:cNvSpPr txBox="1"/>
      </xdr:nvSpPr>
      <xdr:spPr>
        <a:xfrm>
          <a:off x="12668250" y="5162550"/>
          <a:ext cx="3619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26</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tm920821\AppData\Local\Microsoft\Windows\Temporary%20Internet%20Files\Content.Outlook\IN5R1JUA\AS9102%20Rev%20B%20FAIR%20Sample%20Forms%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oldlnk.rootlnka.net\glddfs002\Users\pete.trainor\Documents\Work%2018\PPAP\AS9102%20Rev%20B%20FAIR%20Sample%20Forms%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ete.trainor\Documents\Work%2018\PPAP\AS9102%20Rev%20B%20FAIR%20Sample%20Forms%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sl-america.com/wp-content/uploads/Supplier-PPAP-Forms-Pa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2"/>
    </sheetNames>
    <sheetDataSet>
      <sheetData sheetId="0">
        <row r="4">
          <cell r="I4" t="str">
            <v>N/A</v>
          </cell>
        </row>
        <row r="5">
          <cell r="I5" t="str">
            <v>Yes</v>
          </cell>
        </row>
        <row r="6">
          <cell r="I6" t="str">
            <v>No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2"/>
    </sheetNames>
    <sheetDataSet>
      <sheetData sheetId="0">
        <row r="4">
          <cell r="I4" t="str">
            <v>N/A</v>
          </cell>
        </row>
        <row r="5">
          <cell r="I5" t="str">
            <v>Yes</v>
          </cell>
        </row>
        <row r="6">
          <cell r="I6" t="str">
            <v>No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2"/>
    </sheetNames>
    <sheetDataSet>
      <sheetData sheetId="0">
        <row r="4">
          <cell r="I4" t="str">
            <v>N/A</v>
          </cell>
        </row>
        <row r="5">
          <cell r="I5" t="str">
            <v>Yes</v>
          </cell>
        </row>
        <row r="6">
          <cell r="I6" t="str">
            <v>No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AP Supplier Checklist"/>
      <sheetName val="PSW_Ford"/>
      <sheetName val="PSW_Generic"/>
      <sheetName val="SCAF"/>
      <sheetName val="Process Flow"/>
      <sheetName val="Control Plan"/>
      <sheetName val="Design FMEA"/>
      <sheetName val="Process FMEA"/>
      <sheetName val="Dim Data Sheet"/>
      <sheetName val="SREA"/>
      <sheetName val="Packaging Form"/>
      <sheetName val="GR&amp;R Multiple"/>
      <sheetName val="Ppk"/>
      <sheetName val="Lists"/>
      <sheetName val="Cpk "/>
      <sheetName val="Material Test"/>
      <sheetName val="Performance Test"/>
      <sheetName val="ECN Breakpoint"/>
      <sheetName val="Validation"/>
      <sheetName val="Checking Aids"/>
      <sheetName val="Tooling Approval Form"/>
      <sheetName val="Remove Launch Inspection"/>
      <sheetName val="PSW GM_Ford"/>
      <sheetName val="PSW Hyundia_K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Yes</v>
          </cell>
        </row>
        <row r="2">
          <cell r="A2" t="str">
            <v>No</v>
          </cell>
        </row>
      </sheetData>
      <sheetData sheetId="19"/>
      <sheetData sheetId="20"/>
      <sheetData sheetId="21"/>
      <sheetData sheetId="22"/>
      <sheetData sheetId="2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7:Q54" totalsRowShown="0" headerRowDxfId="61" headerRowBorderDxfId="60" tableBorderDxfId="59">
  <autoFilter ref="A17:Q54" xr:uid="{00000000-0009-0000-0100-000001000000}"/>
  <tableColumns count="17">
    <tableColumn id="1" xr3:uid="{00000000-0010-0000-0000-000001000000}" name="Op-_x000a_Seq" dataDxfId="58"/>
    <tableColumn id="2" xr3:uid="{00000000-0010-0000-0000-000002000000}" name="Process_x000a_Characteristics_x000a_Sources of_x000a_Variation_x000a_(Inputs)" dataDxfId="57"/>
    <tableColumn id="3" xr3:uid="{00000000-0010-0000-0000-000003000000}" name="Special_x000a_Process_x000a_Characteristic" dataDxfId="56"/>
    <tableColumn id="4" xr3:uid="{00000000-0010-0000-0000-000004000000}" name="Administration (A) _x000a_Traceability (T)" dataDxfId="55"/>
    <tableColumn id="5" xr3:uid="{00000000-0010-0000-0000-000005000000}" name="Fabrication / Transformation" dataDxfId="54"/>
    <tableColumn id="6" xr3:uid="{00000000-0010-0000-0000-000006000000}" name="Move / Transport" dataDxfId="53"/>
    <tableColumn id="7" xr3:uid="{00000000-0010-0000-0000-000007000000}" name="Lift / Get / Store" dataDxfId="52"/>
    <tableColumn id="8" xr3:uid="{00000000-0010-0000-0000-000008000000}" name="Inspect / Verify" dataDxfId="51"/>
    <tableColumn id="9" xr3:uid="{00000000-0010-0000-0000-000009000000}" name="Rework" dataDxfId="50"/>
    <tableColumn id="10" xr3:uid="{00000000-0010-0000-0000-00000A000000}" name="Scrap / Contain" dataDxfId="49"/>
    <tableColumn id="11" xr3:uid="{00000000-0010-0000-0000-00000B000000}" name="Packaging Interaction" dataDxfId="48"/>
    <tableColumn id="12" xr3:uid="{00000000-0010-0000-0000-00000C000000}" name="Changeover" dataDxfId="47"/>
    <tableColumn id="13" xr3:uid="{00000000-0010-0000-0000-00000D000000}" name="Operation Description_x000a_(Process Function)_x000a_(Do This - To This - With_x000a_This)_x000a_(Purpose of Operation)" dataDxfId="46"/>
    <tableColumn id="14" xr3:uid="{00000000-0010-0000-0000-00000E000000}" name="Process Function Priority " dataDxfId="45"/>
    <tableColumn id="15" xr3:uid="{00000000-0010-0000-0000-00000F000000}" name="Product_x000a_Characteristics_x000a_(Outputs)" dataDxfId="44"/>
    <tableColumn id="16" xr3:uid="{00000000-0010-0000-0000-000010000000}" name="Special Product_x000a_Characteristic" dataDxfId="43"/>
    <tableColumn id="17" xr3:uid="{00000000-0010-0000-0000-000011000000}" name="Comments" dataDxfId="4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aesystems.com/en-us/our-company/inc-businesses/electronic-systems/supplier-center/supplier-quality-assurance"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0.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0.xml"/><Relationship Id="rId5" Type="http://schemas.openxmlformats.org/officeDocument/2006/relationships/ctrlProp" Target="../ctrlProps/ctrlProp9.xml"/><Relationship Id="rId10" Type="http://schemas.openxmlformats.org/officeDocument/2006/relationships/ctrlProp" Target="../ctrlProps/ctrlProp14.xml"/><Relationship Id="rId4" Type="http://schemas.openxmlformats.org/officeDocument/2006/relationships/ctrlProp" Target="../ctrlProps/ctrlProp8.xml"/><Relationship Id="rId9" Type="http://schemas.openxmlformats.org/officeDocument/2006/relationships/ctrlProp" Target="../ctrlProps/ctrlProp13.xml"/></Relationships>
</file>

<file path=xl/worksheets/_rels/sheet30.xml.rels><?xml version="1.0" encoding="UTF-8" standalone="yes"?>
<Relationships xmlns="http://schemas.openxmlformats.org/package/2006/relationships"><Relationship Id="rId8" Type="http://schemas.openxmlformats.org/officeDocument/2006/relationships/control" Target="../activeX/activeX4.xml"/><Relationship Id="rId3" Type="http://schemas.openxmlformats.org/officeDocument/2006/relationships/vmlDrawing" Target="../drawings/vmlDrawing7.vml"/><Relationship Id="rId7" Type="http://schemas.openxmlformats.org/officeDocument/2006/relationships/control" Target="../activeX/activeX3.xml"/><Relationship Id="rId12" Type="http://schemas.openxmlformats.org/officeDocument/2006/relationships/comments" Target="../comments4.xml"/><Relationship Id="rId2" Type="http://schemas.openxmlformats.org/officeDocument/2006/relationships/drawing" Target="../drawings/drawing12.xml"/><Relationship Id="rId1" Type="http://schemas.openxmlformats.org/officeDocument/2006/relationships/printerSettings" Target="../printerSettings/printerSettings18.bin"/><Relationship Id="rId6" Type="http://schemas.openxmlformats.org/officeDocument/2006/relationships/control" Target="../activeX/activeX2.xml"/><Relationship Id="rId11" Type="http://schemas.openxmlformats.org/officeDocument/2006/relationships/image" Target="../media/image11.emf"/><Relationship Id="rId5" Type="http://schemas.openxmlformats.org/officeDocument/2006/relationships/image" Target="../media/image9.emf"/><Relationship Id="rId10" Type="http://schemas.openxmlformats.org/officeDocument/2006/relationships/control" Target="../activeX/activeX5.xml"/><Relationship Id="rId4" Type="http://schemas.openxmlformats.org/officeDocument/2006/relationships/control" Target="../activeX/activeX1.xml"/><Relationship Id="rId9" Type="http://schemas.openxmlformats.org/officeDocument/2006/relationships/image" Target="../media/image10.emf"/></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AD78A-8163-4359-8444-3B2D7D5574E8}">
  <sheetPr codeName="Sheet3">
    <tabColor theme="1"/>
  </sheetPr>
  <dimension ref="A1:O31"/>
  <sheetViews>
    <sheetView tabSelected="1" workbookViewId="0">
      <selection activeCell="A34" sqref="A34"/>
    </sheetView>
  </sheetViews>
  <sheetFormatPr defaultRowHeight="12.75"/>
  <cols>
    <col min="1" max="1" width="3.28515625" bestFit="1" customWidth="1"/>
    <col min="2" max="2" width="9.28515625" customWidth="1"/>
    <col min="3" max="3" width="9.85546875" customWidth="1"/>
    <col min="4" max="4" width="9.5703125" customWidth="1"/>
    <col min="5" max="5" width="5.7109375" bestFit="1" customWidth="1"/>
    <col min="6" max="6" width="48.7109375" bestFit="1" customWidth="1"/>
  </cols>
  <sheetData>
    <row r="1" spans="1:6" ht="15">
      <c r="A1" s="701" t="s">
        <v>725</v>
      </c>
      <c r="B1" s="701"/>
      <c r="C1" s="701"/>
      <c r="D1" s="701"/>
      <c r="E1" s="701"/>
      <c r="F1" s="702" t="s">
        <v>726</v>
      </c>
    </row>
    <row r="2" spans="1:6" ht="72" customHeight="1">
      <c r="A2" s="676" t="s">
        <v>720</v>
      </c>
      <c r="B2" s="676" t="s">
        <v>721</v>
      </c>
      <c r="C2" s="676" t="s">
        <v>722</v>
      </c>
      <c r="D2" s="676" t="s">
        <v>723</v>
      </c>
      <c r="E2" s="676" t="s">
        <v>724</v>
      </c>
      <c r="F2" s="702"/>
    </row>
    <row r="3" spans="1:6" ht="15">
      <c r="A3" s="673" t="s">
        <v>728</v>
      </c>
      <c r="B3" s="673" t="s">
        <v>728</v>
      </c>
      <c r="C3" s="673" t="s">
        <v>728</v>
      </c>
      <c r="D3" s="673" t="s">
        <v>728</v>
      </c>
      <c r="E3" s="673" t="s">
        <v>728</v>
      </c>
      <c r="F3" s="679" t="s">
        <v>736</v>
      </c>
    </row>
    <row r="4" spans="1:6" ht="15">
      <c r="A4" s="678"/>
      <c r="B4" s="672" t="s">
        <v>728</v>
      </c>
      <c r="C4" s="673" t="s">
        <v>728</v>
      </c>
      <c r="D4" s="678"/>
      <c r="E4" s="678"/>
      <c r="F4" s="679" t="s">
        <v>731</v>
      </c>
    </row>
    <row r="5" spans="1:6" ht="15">
      <c r="A5" s="678"/>
      <c r="B5" s="673" t="s">
        <v>728</v>
      </c>
      <c r="C5" s="673" t="s">
        <v>728</v>
      </c>
      <c r="D5" s="678"/>
      <c r="E5" s="678"/>
      <c r="F5" s="679" t="s">
        <v>732</v>
      </c>
    </row>
    <row r="6" spans="1:6" ht="15">
      <c r="A6" s="678"/>
      <c r="B6" s="673" t="s">
        <v>728</v>
      </c>
      <c r="C6" s="673" t="s">
        <v>728</v>
      </c>
      <c r="D6" s="678"/>
      <c r="E6" s="678"/>
      <c r="F6" s="679" t="s">
        <v>733</v>
      </c>
    </row>
    <row r="7" spans="1:6" ht="15">
      <c r="A7" s="678"/>
      <c r="B7" s="673" t="s">
        <v>728</v>
      </c>
      <c r="C7" s="673" t="s">
        <v>728</v>
      </c>
      <c r="D7" s="678"/>
      <c r="E7" s="678"/>
      <c r="F7" s="679" t="s">
        <v>734</v>
      </c>
    </row>
    <row r="8" spans="1:6" ht="15">
      <c r="A8" s="678"/>
      <c r="B8" s="673" t="s">
        <v>728</v>
      </c>
      <c r="C8" s="673" t="s">
        <v>728</v>
      </c>
      <c r="D8" s="678"/>
      <c r="E8" s="678"/>
      <c r="F8" s="679" t="s">
        <v>735</v>
      </c>
    </row>
    <row r="9" spans="1:6" ht="15">
      <c r="A9" s="678"/>
      <c r="B9" s="673" t="s">
        <v>728</v>
      </c>
      <c r="C9" s="673" t="s">
        <v>728</v>
      </c>
      <c r="D9" s="678"/>
      <c r="E9" s="678"/>
      <c r="F9" s="679" t="s">
        <v>737</v>
      </c>
    </row>
    <row r="10" spans="1:6" ht="15">
      <c r="A10" s="678"/>
      <c r="B10" s="297"/>
      <c r="C10" s="672" t="s">
        <v>728</v>
      </c>
      <c r="D10" s="673" t="s">
        <v>728</v>
      </c>
      <c r="E10" s="673" t="s">
        <v>728</v>
      </c>
      <c r="F10" s="679" t="s">
        <v>738</v>
      </c>
    </row>
    <row r="11" spans="1:6" ht="15">
      <c r="A11" s="678"/>
      <c r="B11" s="297"/>
      <c r="C11" s="672" t="s">
        <v>728</v>
      </c>
      <c r="D11" s="673" t="s">
        <v>728</v>
      </c>
      <c r="E11" s="673" t="s">
        <v>728</v>
      </c>
      <c r="F11" s="679" t="s">
        <v>739</v>
      </c>
    </row>
    <row r="12" spans="1:6" ht="15">
      <c r="A12" s="678"/>
      <c r="B12" s="678"/>
      <c r="C12" s="673" t="s">
        <v>728</v>
      </c>
      <c r="D12" s="673" t="s">
        <v>728</v>
      </c>
      <c r="E12" s="673" t="s">
        <v>728</v>
      </c>
      <c r="F12" s="679" t="s">
        <v>752</v>
      </c>
    </row>
    <row r="13" spans="1:6" ht="15">
      <c r="A13" s="678"/>
      <c r="B13" s="678"/>
      <c r="C13" s="673" t="s">
        <v>728</v>
      </c>
      <c r="D13" s="678"/>
      <c r="E13" s="678"/>
      <c r="F13" s="679" t="s">
        <v>740</v>
      </c>
    </row>
    <row r="14" spans="1:6" ht="15">
      <c r="A14" s="678"/>
      <c r="B14" s="678"/>
      <c r="C14" s="672" t="s">
        <v>728</v>
      </c>
      <c r="D14" s="673" t="s">
        <v>728</v>
      </c>
      <c r="E14" s="673" t="s">
        <v>728</v>
      </c>
      <c r="F14" s="679" t="s">
        <v>741</v>
      </c>
    </row>
    <row r="15" spans="1:6" ht="15">
      <c r="A15" s="678"/>
      <c r="B15" s="678"/>
      <c r="C15" s="673" t="s">
        <v>728</v>
      </c>
      <c r="D15" s="673" t="s">
        <v>728</v>
      </c>
      <c r="E15" s="673" t="s">
        <v>728</v>
      </c>
      <c r="F15" s="679" t="s">
        <v>742</v>
      </c>
    </row>
    <row r="16" spans="1:6" ht="15">
      <c r="A16" s="678"/>
      <c r="B16" s="678"/>
      <c r="C16" s="673" t="s">
        <v>728</v>
      </c>
      <c r="D16" s="673" t="s">
        <v>728</v>
      </c>
      <c r="E16" s="673" t="s">
        <v>728</v>
      </c>
      <c r="F16" s="679" t="s">
        <v>743</v>
      </c>
    </row>
    <row r="17" spans="1:15" ht="15">
      <c r="A17" s="678"/>
      <c r="B17" s="678"/>
      <c r="C17" s="673" t="s">
        <v>728</v>
      </c>
      <c r="D17" s="673" t="s">
        <v>728</v>
      </c>
      <c r="E17" s="673" t="s">
        <v>728</v>
      </c>
      <c r="F17" s="679" t="s">
        <v>744</v>
      </c>
    </row>
    <row r="18" spans="1:15" ht="15">
      <c r="A18" s="678"/>
      <c r="B18" s="678"/>
      <c r="C18" s="673" t="s">
        <v>728</v>
      </c>
      <c r="D18" s="673" t="s">
        <v>728</v>
      </c>
      <c r="E18" s="673" t="s">
        <v>728</v>
      </c>
      <c r="F18" s="679" t="s">
        <v>753</v>
      </c>
    </row>
    <row r="19" spans="1:15" ht="15">
      <c r="A19" s="678"/>
      <c r="B19" s="678"/>
      <c r="C19" s="672" t="s">
        <v>728</v>
      </c>
      <c r="D19" s="673" t="s">
        <v>728</v>
      </c>
      <c r="E19" s="673" t="s">
        <v>728</v>
      </c>
      <c r="F19" s="679" t="s">
        <v>745</v>
      </c>
    </row>
    <row r="20" spans="1:15" ht="15">
      <c r="A20" s="678"/>
      <c r="B20" s="678"/>
      <c r="C20" s="673" t="s">
        <v>728</v>
      </c>
      <c r="D20" s="673" t="s">
        <v>728</v>
      </c>
      <c r="E20" s="673" t="s">
        <v>728</v>
      </c>
      <c r="F20" s="679" t="s">
        <v>746</v>
      </c>
    </row>
    <row r="21" spans="1:15" ht="15">
      <c r="A21" s="678"/>
      <c r="B21" s="678"/>
      <c r="C21" s="673" t="s">
        <v>728</v>
      </c>
      <c r="D21" s="673" t="s">
        <v>728</v>
      </c>
      <c r="E21" s="673" t="s">
        <v>728</v>
      </c>
      <c r="F21" s="679" t="s">
        <v>754</v>
      </c>
    </row>
    <row r="22" spans="1:15" ht="15">
      <c r="A22" s="678"/>
      <c r="B22" s="678"/>
      <c r="C22" s="673" t="s">
        <v>728</v>
      </c>
      <c r="D22" s="678"/>
      <c r="E22" s="678"/>
      <c r="F22" s="679" t="s">
        <v>747</v>
      </c>
    </row>
    <row r="23" spans="1:15" ht="15">
      <c r="A23" s="678"/>
      <c r="B23" s="678"/>
      <c r="C23" s="672" t="s">
        <v>728</v>
      </c>
      <c r="D23" s="673" t="s">
        <v>728</v>
      </c>
      <c r="E23" s="673" t="s">
        <v>728</v>
      </c>
      <c r="F23" s="679" t="s">
        <v>823</v>
      </c>
    </row>
    <row r="24" spans="1:15" ht="15">
      <c r="A24" s="678"/>
      <c r="B24" s="678"/>
      <c r="C24" s="672" t="s">
        <v>728</v>
      </c>
      <c r="D24" s="673" t="s">
        <v>728</v>
      </c>
      <c r="E24" s="673" t="s">
        <v>728</v>
      </c>
      <c r="F24" s="679" t="s">
        <v>748</v>
      </c>
    </row>
    <row r="25" spans="1:15" ht="15">
      <c r="A25" s="678"/>
      <c r="B25" s="678"/>
      <c r="C25" s="673" t="s">
        <v>728</v>
      </c>
      <c r="D25" s="678"/>
      <c r="E25" s="678"/>
      <c r="F25" s="679" t="s">
        <v>822</v>
      </c>
    </row>
    <row r="26" spans="1:15" ht="15">
      <c r="A26" s="678"/>
      <c r="B26" s="678"/>
      <c r="C26" s="673" t="s">
        <v>728</v>
      </c>
      <c r="D26" s="673" t="s">
        <v>728</v>
      </c>
      <c r="E26" s="673" t="s">
        <v>728</v>
      </c>
      <c r="F26" s="679" t="s">
        <v>873</v>
      </c>
      <c r="H26" s="703" t="s">
        <v>727</v>
      </c>
      <c r="I26" s="703"/>
      <c r="J26" s="670"/>
      <c r="K26" s="670"/>
      <c r="L26" s="670"/>
      <c r="M26" s="670"/>
      <c r="N26" s="671"/>
      <c r="O26" s="671"/>
    </row>
    <row r="27" spans="1:15" ht="15">
      <c r="A27" s="678"/>
      <c r="B27" s="678"/>
      <c r="C27" s="678"/>
      <c r="D27" s="672" t="s">
        <v>728</v>
      </c>
      <c r="E27" s="673" t="s">
        <v>728</v>
      </c>
      <c r="F27" s="679" t="s">
        <v>749</v>
      </c>
      <c r="H27" s="672" t="s">
        <v>728</v>
      </c>
      <c r="I27" s="704" t="s">
        <v>729</v>
      </c>
      <c r="J27" s="705"/>
      <c r="K27" s="705"/>
      <c r="L27" s="705"/>
      <c r="M27" s="705"/>
      <c r="N27" s="705"/>
      <c r="O27" s="705"/>
    </row>
    <row r="28" spans="1:15" ht="15">
      <c r="A28" s="678"/>
      <c r="B28" s="678"/>
      <c r="C28" s="678"/>
      <c r="D28" s="673" t="s">
        <v>728</v>
      </c>
      <c r="E28" s="673" t="s">
        <v>728</v>
      </c>
      <c r="F28" s="679" t="s">
        <v>755</v>
      </c>
      <c r="H28" s="673" t="s">
        <v>728</v>
      </c>
      <c r="I28" s="674" t="s">
        <v>730</v>
      </c>
      <c r="J28" s="675"/>
      <c r="K28" s="675"/>
      <c r="L28" s="675"/>
      <c r="M28" s="675"/>
      <c r="N28" s="675"/>
      <c r="O28" s="675"/>
    </row>
    <row r="29" spans="1:15" ht="15">
      <c r="A29" s="678"/>
      <c r="B29" s="678"/>
      <c r="C29" s="672" t="s">
        <v>728</v>
      </c>
      <c r="D29" s="673" t="s">
        <v>728</v>
      </c>
      <c r="E29" s="673" t="s">
        <v>728</v>
      </c>
      <c r="F29" s="679" t="s">
        <v>750</v>
      </c>
    </row>
    <row r="30" spans="1:15" s="677" customFormat="1" ht="15">
      <c r="A30" s="678"/>
      <c r="B30" s="678"/>
      <c r="C30" s="673" t="s">
        <v>728</v>
      </c>
      <c r="D30" s="673" t="s">
        <v>728</v>
      </c>
      <c r="E30" s="673" t="s">
        <v>728</v>
      </c>
      <c r="F30" s="679" t="s">
        <v>756</v>
      </c>
    </row>
    <row r="31" spans="1:15" ht="15">
      <c r="A31" s="678"/>
      <c r="B31" s="678"/>
      <c r="C31" s="678"/>
      <c r="D31" s="672" t="s">
        <v>728</v>
      </c>
      <c r="E31" s="673" t="s">
        <v>728</v>
      </c>
      <c r="F31" s="679" t="s">
        <v>751</v>
      </c>
    </row>
  </sheetData>
  <mergeCells count="4">
    <mergeCell ref="A1:E1"/>
    <mergeCell ref="F1:F2"/>
    <mergeCell ref="H26:I26"/>
    <mergeCell ref="I27:O27"/>
  </mergeCells>
  <hyperlinks>
    <hyperlink ref="F3" r:id="rId1" xr:uid="{C90FB4DF-91B7-45A6-8A83-4866B42B3DE3}"/>
    <hyperlink ref="F4" location="'2 - DFMEA'!A1" display="DFMEA Template" xr:uid="{BEC039D4-8094-432D-8322-CE3BCE98D4B2}"/>
    <hyperlink ref="F5" location="'DFMEA Severity'!A1" display="DFMEA Severity Rating Table" xr:uid="{11F950F4-7EBE-4593-B49B-A9C5CF52500E}"/>
    <hyperlink ref="F6" location="'DFMEA Occurrence'!A1" display="DFMEA Occurence Rating Table" xr:uid="{F20C8080-8656-47AF-87CC-51DC5D668760}"/>
    <hyperlink ref="F7" location="'DFMEA Detection'!A1" display="DFMEA Detection Rating Table" xr:uid="{349E6F78-3325-4DB0-BE36-D67851F76966}"/>
    <hyperlink ref="F8" location="'DFMEA Action Priority'!A1" display="DFMEA Action Priority Rating Table" xr:uid="{F2CF84D1-AC96-44F4-AA1F-FC63F8CD831D}"/>
    <hyperlink ref="F9" location="'DFMEA Linkage to PFD &amp; PFMEA'!A1" display="DFMEA Linkage to PFD &amp; PFMEA Reference" xr:uid="{B0207A9C-656F-447D-9C40-6B231E3B8E1D}"/>
    <hyperlink ref="F10" location="'3 - Process Flow J1739 template'!A1" display="Process Flow Template (SAE J1739 Version)" xr:uid="{DCFF95A8-92B1-493E-8CC0-C523FC930E6E}"/>
    <hyperlink ref="F11" location="'3- Process Flow Block template'!A1" display="Process Flow Template (Block w/ Input Output)" xr:uid="{FA2B38FF-A6B4-414F-BA38-D2252236F79B}"/>
    <hyperlink ref="F12" location="'PFD Review Checklist'!A1" display="Process Flow Review Checklist" xr:uid="{759D4426-7502-49FE-A0B1-6CB697879924}"/>
    <hyperlink ref="F13" location="'J1739 PFD &amp; PFMEA Linkage'!A1" display="PFD &amp; PFMEA Linkage Reference (SAE J1739 Version)" xr:uid="{6314C0AF-A640-4692-8116-5E1CEF87D133}"/>
    <hyperlink ref="F14" location="'4- PFMEA'!A1" display="PFMEA Template" xr:uid="{2C194B87-B308-4267-B8CE-10E86C6C9944}"/>
    <hyperlink ref="F15" location="'PFMEA Severity'!A1" display="PFMEA Severity Rating Table" xr:uid="{38D78F85-678F-4BCA-BE2A-0037C4684AF8}"/>
    <hyperlink ref="F16" location="'PFMEA Occurrance'!A1" display="PFMEA Occurence Rating Table" xr:uid="{BC9B36EE-FC11-472E-BFB9-B60F093AAF0C}"/>
    <hyperlink ref="F17" location="'PFMEA Detection'!A1" display="PFMEA Detection Rating Table" xr:uid="{8B3CC5A9-D236-4923-8188-60E705965826}"/>
    <hyperlink ref="F18" location="'PFMEA Review Checklist'!A1" display="PFMEA Review Checklist" xr:uid="{7352629E-0908-49C1-8FE1-2F336F456D05}"/>
    <hyperlink ref="F19" location="'5 - Control Plan '!A1" display="Control Plan Template" xr:uid="{C782DC26-5E5B-4D98-A421-236C6A05052C}"/>
    <hyperlink ref="F20" location="'Control Plan Instruction'!A1" display="Control Plan Instructions" xr:uid="{C6EA0551-6539-4589-B078-441128686DAF}"/>
    <hyperlink ref="F21" location="'Control Plan Review Checklist'!A1" display="Control Plan Review Checklist" xr:uid="{0A22026E-EEFC-401D-A816-B3485B79A2FF}"/>
    <hyperlink ref="F22" location="'PFD &amp; PFMEA Linkage to CP'!A1" display="PFD &amp; PFMEA Linkage to Control Plan Reference" xr:uid="{DB6835AB-A002-43E5-B344-A4AA82428693}"/>
    <hyperlink ref="F23" location="'6- MSA (Variable)'!A1" display="MSA Data Template (Variable Data MSA)" xr:uid="{93A823D7-8EE0-409C-96B2-F1AF46677C0E}"/>
    <hyperlink ref="F24" location="'6-MSA (Automated Test)'!A1" display="MSA Template (Automated Test)" xr:uid="{6A43CC35-9C4C-47B2-8B80-5DED1245062A}"/>
    <hyperlink ref="F25" location="'MSA Plan Review Checklist'!A1" display="MSA Plan Review Checklist" xr:uid="{C501833B-6297-4A9C-BFC0-C12181128A17}"/>
    <hyperlink ref="F26" location="'MSA Results Review Checklist'!A1" display="MSA Results Review Checklist" xr:uid="{F1DAF176-FCF2-4130-A5AB-D8BD3E491B66}"/>
    <hyperlink ref="F27" location="'7 - Process Capability'!A1" display="Process Capability Template" xr:uid="{6C8905B7-1A15-4E75-9EC5-0EF7E203212F}"/>
    <hyperlink ref="F28" location="'Capability Review Checklist'!A1" display="Process Capability Review Checklist" xr:uid="{E3CF2E7C-E8A6-4D4C-9939-B57CFCCDBC0E}"/>
    <hyperlink ref="F29" location="'8 - Packaging Labeling Form'!A1" display="Packaging &amp; Labeling Form " xr:uid="{F14C3491-8C86-4C73-A55F-BE489406B8EE}"/>
    <hyperlink ref="F30" location="'PackagingLabel Review Checklist'!A1" display="Packaging &amp; Labeling Form Review Checklist" xr:uid="{3CA332F8-8BD1-40CE-A639-068FF8EF68A2}"/>
    <hyperlink ref="F31" location="'11 - PPAP Approval Form '!A1" display="PPAP Approval Form (not required for Net-Inspect)" xr:uid="{C49425EB-D9F0-4B56-A798-8AADC7F80388}"/>
  </hyperlinks>
  <pageMargins left="0.7" right="0.7" top="0.75" bottom="0.75" header="0.3" footer="0.3"/>
  <pageSetup orientation="portrait" horizontalDpi="1200" verticalDpi="1200"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3"/>
  </sheetPr>
  <dimension ref="A1:T54"/>
  <sheetViews>
    <sheetView zoomScale="110" zoomScaleNormal="110" workbookViewId="0">
      <selection activeCell="G23" sqref="G23"/>
    </sheetView>
  </sheetViews>
  <sheetFormatPr defaultRowHeight="12.75"/>
  <cols>
    <col min="1" max="1" width="18.42578125" customWidth="1"/>
    <col min="2" max="2" width="16.42578125" customWidth="1"/>
    <col min="3" max="3" width="13" customWidth="1"/>
    <col min="4" max="4" width="5.7109375" bestFit="1" customWidth="1"/>
    <col min="5" max="12" width="3.85546875" bestFit="1" customWidth="1"/>
    <col min="13" max="13" width="33.7109375" bestFit="1" customWidth="1"/>
    <col min="14" max="14" width="3.85546875" bestFit="1" customWidth="1"/>
    <col min="15" max="15" width="18.7109375" bestFit="1" customWidth="1"/>
    <col min="16" max="16" width="12.28515625" customWidth="1"/>
    <col min="17" max="17" width="13.5703125" customWidth="1"/>
  </cols>
  <sheetData>
    <row r="1" spans="1:20">
      <c r="A1" s="168"/>
      <c r="T1" s="167"/>
    </row>
    <row r="2" spans="1:20" ht="14.25">
      <c r="A2" s="816" t="s">
        <v>308</v>
      </c>
      <c r="B2" s="816"/>
      <c r="C2" s="816"/>
      <c r="D2" s="816"/>
      <c r="E2" s="816"/>
      <c r="F2" s="816"/>
      <c r="G2" s="816"/>
      <c r="H2" s="816"/>
      <c r="I2" s="816"/>
      <c r="J2" s="816"/>
      <c r="K2" s="816"/>
      <c r="L2" s="816"/>
      <c r="M2" s="816"/>
      <c r="N2" s="816"/>
      <c r="O2" s="816"/>
      <c r="P2" s="816"/>
      <c r="Q2" s="816"/>
      <c r="T2" s="167"/>
    </row>
    <row r="3" spans="1:20">
      <c r="T3" s="167"/>
    </row>
    <row r="4" spans="1:20">
      <c r="A4" s="817" t="s">
        <v>138</v>
      </c>
      <c r="B4" s="817"/>
      <c r="C4" s="817"/>
      <c r="D4" s="817"/>
      <c r="E4" s="817"/>
      <c r="F4" s="817"/>
      <c r="G4" s="817"/>
      <c r="H4" s="817"/>
      <c r="I4" s="817"/>
      <c r="J4" s="817"/>
      <c r="K4" s="817"/>
      <c r="L4" s="817"/>
      <c r="M4" s="817"/>
      <c r="N4" s="817"/>
      <c r="O4" s="817"/>
      <c r="P4" s="817"/>
      <c r="Q4" s="817"/>
      <c r="T4" s="167"/>
    </row>
    <row r="5" spans="1:20">
      <c r="A5" s="818" t="s">
        <v>139</v>
      </c>
      <c r="B5" s="818"/>
      <c r="C5" s="818"/>
      <c r="D5" s="818"/>
      <c r="E5" s="818"/>
      <c r="F5" s="818"/>
      <c r="G5" s="818"/>
      <c r="H5" s="818"/>
      <c r="I5" s="818"/>
      <c r="J5" s="818"/>
      <c r="K5" s="818"/>
      <c r="L5" s="818"/>
      <c r="M5" s="818"/>
      <c r="N5" s="818"/>
      <c r="O5" s="818"/>
      <c r="P5" s="818"/>
      <c r="Q5" s="818"/>
    </row>
    <row r="6" spans="1:20">
      <c r="A6" s="358"/>
      <c r="B6" s="358"/>
      <c r="C6" s="358"/>
      <c r="D6" s="358"/>
      <c r="E6" s="358"/>
      <c r="F6" s="358"/>
      <c r="G6" s="358"/>
      <c r="H6" s="358"/>
      <c r="I6" s="358"/>
      <c r="J6" s="358"/>
      <c r="K6" s="358"/>
      <c r="L6" s="358"/>
      <c r="M6" s="358"/>
      <c r="N6" s="358"/>
      <c r="O6" s="358"/>
      <c r="P6" s="358"/>
      <c r="Q6" s="358"/>
    </row>
    <row r="7" spans="1:20">
      <c r="A7" s="296" t="s">
        <v>307</v>
      </c>
      <c r="B7" s="819"/>
      <c r="C7" s="820"/>
      <c r="D7" s="821"/>
    </row>
    <row r="8" spans="1:20" ht="12.75" customHeight="1">
      <c r="A8" s="168" t="s">
        <v>389</v>
      </c>
      <c r="B8" s="819"/>
      <c r="C8" s="820"/>
      <c r="D8" s="821"/>
      <c r="F8" s="814" t="s">
        <v>312</v>
      </c>
      <c r="G8" s="814"/>
      <c r="H8" s="814"/>
      <c r="I8" s="814"/>
      <c r="J8" s="814"/>
      <c r="L8" s="298"/>
      <c r="M8" s="814" t="s">
        <v>313</v>
      </c>
      <c r="N8" s="295"/>
      <c r="O8" s="292"/>
      <c r="P8" s="292"/>
    </row>
    <row r="9" spans="1:20">
      <c r="A9" s="296" t="s">
        <v>306</v>
      </c>
      <c r="B9" s="815"/>
      <c r="C9" s="815"/>
      <c r="D9" s="815"/>
      <c r="F9" s="814"/>
      <c r="G9" s="814"/>
      <c r="H9" s="814"/>
      <c r="I9" s="814"/>
      <c r="J9" s="814"/>
      <c r="L9" s="295"/>
      <c r="M9" s="814"/>
      <c r="N9" s="295"/>
      <c r="O9" s="292"/>
      <c r="P9" s="292"/>
    </row>
    <row r="10" spans="1:20">
      <c r="A10" s="296" t="s">
        <v>337</v>
      </c>
      <c r="B10" s="815"/>
      <c r="C10" s="815"/>
      <c r="D10" s="815"/>
      <c r="F10" s="814"/>
      <c r="G10" s="814"/>
      <c r="H10" s="814"/>
      <c r="I10" s="814"/>
      <c r="J10" s="814"/>
      <c r="L10" s="295"/>
      <c r="M10" s="814"/>
      <c r="N10" s="295"/>
      <c r="O10" s="292"/>
      <c r="P10" s="292"/>
    </row>
    <row r="11" spans="1:20">
      <c r="A11" s="296" t="s">
        <v>338</v>
      </c>
      <c r="B11" s="815"/>
      <c r="C11" s="815"/>
      <c r="D11" s="815"/>
      <c r="F11" s="814"/>
      <c r="G11" s="814"/>
      <c r="H11" s="814"/>
      <c r="I11" s="814"/>
      <c r="J11" s="814"/>
      <c r="L11" s="295"/>
      <c r="M11" s="814"/>
      <c r="N11" s="295"/>
      <c r="O11" s="292"/>
      <c r="P11" s="292"/>
    </row>
    <row r="12" spans="1:20">
      <c r="A12" s="296" t="s">
        <v>309</v>
      </c>
      <c r="B12" s="815"/>
      <c r="C12" s="815"/>
      <c r="D12" s="815"/>
      <c r="F12" s="814"/>
      <c r="G12" s="814"/>
      <c r="H12" s="814"/>
      <c r="I12" s="814"/>
      <c r="J12" s="814"/>
      <c r="L12" s="295"/>
      <c r="M12" s="814"/>
      <c r="N12" s="295"/>
      <c r="O12" s="295"/>
      <c r="P12" s="295"/>
    </row>
    <row r="13" spans="1:20">
      <c r="A13" s="296" t="s">
        <v>310</v>
      </c>
      <c r="B13" s="815"/>
      <c r="C13" s="815"/>
      <c r="D13" s="815"/>
      <c r="F13" s="294"/>
      <c r="G13" s="294"/>
      <c r="H13" s="294"/>
      <c r="I13" s="294"/>
      <c r="J13" s="294"/>
      <c r="L13" s="295"/>
      <c r="M13" s="294"/>
      <c r="N13" s="295"/>
      <c r="O13" s="295"/>
      <c r="P13" s="295"/>
    </row>
    <row r="14" spans="1:20">
      <c r="A14" s="296" t="s">
        <v>390</v>
      </c>
      <c r="B14" s="815"/>
      <c r="C14" s="815"/>
      <c r="D14" s="815"/>
      <c r="F14" s="294"/>
      <c r="G14" s="294"/>
      <c r="H14" s="294"/>
      <c r="I14" s="294"/>
      <c r="J14" s="294"/>
      <c r="L14" s="295"/>
      <c r="M14" s="294"/>
      <c r="N14" s="295"/>
      <c r="O14" s="295"/>
      <c r="P14" s="295"/>
    </row>
    <row r="15" spans="1:20">
      <c r="A15" s="167"/>
      <c r="B15" s="293"/>
      <c r="C15" s="293"/>
      <c r="D15" s="293"/>
      <c r="F15" s="294"/>
      <c r="G15" s="294"/>
      <c r="H15" s="294"/>
      <c r="I15" s="294"/>
      <c r="J15" s="294"/>
      <c r="L15" s="294"/>
      <c r="M15" s="294"/>
      <c r="N15" s="294"/>
      <c r="O15" s="295"/>
      <c r="P15" s="295"/>
    </row>
    <row r="16" spans="1:20" ht="25.5">
      <c r="A16" s="307" t="s">
        <v>336</v>
      </c>
      <c r="B16" s="293"/>
      <c r="C16" s="293"/>
      <c r="D16" s="812" t="s">
        <v>311</v>
      </c>
      <c r="E16" s="813"/>
      <c r="F16" s="813"/>
      <c r="G16" s="813"/>
      <c r="H16" s="813"/>
      <c r="I16" s="813"/>
      <c r="J16" s="813"/>
      <c r="K16" s="813"/>
    </row>
    <row r="17" spans="1:17" ht="128.25">
      <c r="A17" s="313" t="s">
        <v>301</v>
      </c>
      <c r="B17" s="314" t="s">
        <v>302</v>
      </c>
      <c r="C17" s="314" t="s">
        <v>303</v>
      </c>
      <c r="D17" s="315" t="s">
        <v>304</v>
      </c>
      <c r="E17" s="316" t="s">
        <v>305</v>
      </c>
      <c r="F17" s="317" t="s">
        <v>293</v>
      </c>
      <c r="G17" s="317" t="s">
        <v>294</v>
      </c>
      <c r="H17" s="317" t="s">
        <v>295</v>
      </c>
      <c r="I17" s="317" t="s">
        <v>296</v>
      </c>
      <c r="J17" s="317" t="s">
        <v>297</v>
      </c>
      <c r="K17" s="317" t="s">
        <v>298</v>
      </c>
      <c r="L17" s="317" t="s">
        <v>299</v>
      </c>
      <c r="M17" s="314" t="s">
        <v>314</v>
      </c>
      <c r="N17" s="318" t="s">
        <v>335</v>
      </c>
      <c r="O17" s="314" t="s">
        <v>315</v>
      </c>
      <c r="P17" s="314" t="s">
        <v>316</v>
      </c>
      <c r="Q17" s="319" t="s">
        <v>213</v>
      </c>
    </row>
    <row r="18" spans="1:17">
      <c r="A18" s="308">
        <v>10</v>
      </c>
      <c r="B18" s="300"/>
      <c r="C18" s="300"/>
      <c r="D18" s="300"/>
      <c r="E18" s="300"/>
      <c r="F18" s="300"/>
      <c r="G18" s="300"/>
      <c r="H18" s="300"/>
      <c r="I18" s="300"/>
      <c r="J18" s="300"/>
      <c r="K18" s="300"/>
      <c r="L18" s="300"/>
      <c r="M18" s="306" t="s">
        <v>317</v>
      </c>
      <c r="N18" s="297"/>
      <c r="O18" s="297"/>
      <c r="P18" s="297"/>
      <c r="Q18" s="311"/>
    </row>
    <row r="19" spans="1:17" ht="25.5">
      <c r="A19" s="309">
        <v>10.1</v>
      </c>
      <c r="B19" s="302" t="s">
        <v>331</v>
      </c>
      <c r="C19" s="300"/>
      <c r="D19" s="301" t="s">
        <v>324</v>
      </c>
      <c r="E19" s="304" t="s">
        <v>325</v>
      </c>
      <c r="F19" s="300"/>
      <c r="H19" s="300"/>
      <c r="I19" s="300"/>
      <c r="J19" s="300"/>
      <c r="K19" s="300"/>
      <c r="L19" s="300"/>
      <c r="M19" s="354" t="s">
        <v>322</v>
      </c>
      <c r="N19" s="297"/>
      <c r="O19" s="301" t="s">
        <v>323</v>
      </c>
      <c r="P19" s="297"/>
      <c r="Q19" s="312" t="s">
        <v>334</v>
      </c>
    </row>
    <row r="20" spans="1:17">
      <c r="A20" s="309">
        <v>10.199999999999999</v>
      </c>
      <c r="B20" s="301" t="s">
        <v>321</v>
      </c>
      <c r="C20" s="300"/>
      <c r="D20" s="305" t="s">
        <v>333</v>
      </c>
      <c r="E20" s="300"/>
      <c r="F20" s="300"/>
      <c r="G20" s="303" t="s">
        <v>325</v>
      </c>
      <c r="H20" s="300"/>
      <c r="I20" s="300"/>
      <c r="J20" s="300"/>
      <c r="K20" s="300"/>
      <c r="L20" s="300"/>
      <c r="M20" s="357" t="s">
        <v>327</v>
      </c>
      <c r="N20" s="297"/>
      <c r="O20" s="301" t="s">
        <v>328</v>
      </c>
      <c r="P20" s="297"/>
      <c r="Q20" s="312" t="s">
        <v>334</v>
      </c>
    </row>
    <row r="21" spans="1:17">
      <c r="A21" s="309">
        <v>10.3</v>
      </c>
      <c r="B21" s="301" t="s">
        <v>326</v>
      </c>
      <c r="C21" s="300"/>
      <c r="D21" s="300"/>
      <c r="E21" s="300"/>
      <c r="F21" s="303" t="s">
        <v>325</v>
      </c>
      <c r="G21" s="300"/>
      <c r="H21" s="300"/>
      <c r="I21" s="300"/>
      <c r="J21" s="300"/>
      <c r="K21" s="300"/>
      <c r="L21" s="300"/>
      <c r="M21" s="354" t="s">
        <v>319</v>
      </c>
      <c r="N21" s="297"/>
      <c r="O21" s="301" t="s">
        <v>329</v>
      </c>
      <c r="P21" s="297"/>
      <c r="Q21" s="311"/>
    </row>
    <row r="22" spans="1:17" ht="38.25">
      <c r="A22" s="309">
        <v>10.4</v>
      </c>
      <c r="B22" s="302" t="s">
        <v>332</v>
      </c>
      <c r="C22" s="300"/>
      <c r="D22" s="300"/>
      <c r="E22" s="300"/>
      <c r="F22" s="304" t="s">
        <v>325</v>
      </c>
      <c r="G22" s="300"/>
      <c r="H22" s="300"/>
      <c r="I22" s="300"/>
      <c r="J22" s="300"/>
      <c r="K22" s="300"/>
      <c r="L22" s="300"/>
      <c r="M22" s="354" t="s">
        <v>320</v>
      </c>
      <c r="N22" s="297"/>
      <c r="O22" s="301" t="s">
        <v>330</v>
      </c>
      <c r="P22" s="297"/>
      <c r="Q22" s="311"/>
    </row>
    <row r="23" spans="1:17">
      <c r="A23" s="308">
        <v>20</v>
      </c>
      <c r="B23" s="300"/>
      <c r="C23" s="300"/>
      <c r="D23" s="300"/>
      <c r="E23" s="300"/>
      <c r="F23" s="300"/>
      <c r="G23" s="300"/>
      <c r="H23" s="300"/>
      <c r="I23" s="300"/>
      <c r="J23" s="300"/>
      <c r="K23" s="300"/>
      <c r="L23" s="300"/>
      <c r="M23" s="306" t="s">
        <v>318</v>
      </c>
      <c r="N23" s="297"/>
      <c r="O23" s="297"/>
      <c r="P23" s="297"/>
      <c r="Q23" s="311"/>
    </row>
    <row r="24" spans="1:17">
      <c r="A24" s="309" t="s">
        <v>358</v>
      </c>
      <c r="B24" s="300"/>
      <c r="C24" s="300"/>
      <c r="D24" s="300"/>
      <c r="E24" s="300"/>
      <c r="F24" s="300"/>
      <c r="G24" s="300"/>
      <c r="H24" s="300"/>
      <c r="I24" s="300"/>
      <c r="J24" s="300"/>
      <c r="K24" s="300"/>
      <c r="L24" s="300"/>
      <c r="M24" s="300"/>
      <c r="N24" s="297"/>
      <c r="O24" s="297"/>
      <c r="P24" s="297"/>
      <c r="Q24" s="311"/>
    </row>
    <row r="25" spans="1:17">
      <c r="A25" s="308">
        <v>30</v>
      </c>
      <c r="B25" s="300"/>
      <c r="C25" s="300"/>
      <c r="D25" s="300"/>
      <c r="E25" s="300"/>
      <c r="F25" s="300"/>
      <c r="G25" s="300"/>
      <c r="H25" s="300"/>
      <c r="I25" s="300"/>
      <c r="J25" s="300"/>
      <c r="K25" s="300"/>
      <c r="L25" s="300"/>
      <c r="M25" s="306" t="s">
        <v>355</v>
      </c>
      <c r="N25" s="297"/>
      <c r="O25" s="297"/>
      <c r="P25" s="297"/>
      <c r="Q25" s="311"/>
    </row>
    <row r="26" spans="1:17">
      <c r="A26" s="309" t="s">
        <v>359</v>
      </c>
      <c r="B26" s="300"/>
      <c r="C26" s="300"/>
      <c r="D26" s="300"/>
      <c r="E26" s="300"/>
      <c r="F26" s="300"/>
      <c r="G26" s="300"/>
      <c r="H26" s="300"/>
      <c r="I26" s="300"/>
      <c r="J26" s="300"/>
      <c r="K26" s="300"/>
      <c r="L26" s="300"/>
      <c r="M26" s="300"/>
      <c r="N26" s="297"/>
      <c r="O26" s="297"/>
      <c r="P26" s="297"/>
      <c r="Q26" s="311"/>
    </row>
    <row r="27" spans="1:17">
      <c r="A27" s="308">
        <v>40</v>
      </c>
      <c r="B27" s="300"/>
      <c r="C27" s="300"/>
      <c r="D27" s="300"/>
      <c r="E27" s="300"/>
      <c r="F27" s="300"/>
      <c r="G27" s="300"/>
      <c r="H27" s="300"/>
      <c r="I27" s="300"/>
      <c r="J27" s="300"/>
      <c r="K27" s="300"/>
      <c r="L27" s="300"/>
      <c r="M27" s="306" t="s">
        <v>356</v>
      </c>
      <c r="N27" s="297"/>
      <c r="O27" s="297"/>
      <c r="P27" s="297"/>
      <c r="Q27" s="311"/>
    </row>
    <row r="28" spans="1:17">
      <c r="A28" s="309" t="s">
        <v>360</v>
      </c>
      <c r="B28" s="300"/>
      <c r="C28" s="300"/>
      <c r="D28" s="300"/>
      <c r="E28" s="300"/>
      <c r="F28" s="300"/>
      <c r="G28" s="300"/>
      <c r="H28" s="300"/>
      <c r="I28" s="300"/>
      <c r="J28" s="300"/>
      <c r="K28" s="300"/>
      <c r="L28" s="300"/>
      <c r="M28" s="300"/>
      <c r="N28" s="297"/>
      <c r="O28" s="297"/>
      <c r="P28" s="297"/>
      <c r="Q28" s="311"/>
    </row>
    <row r="29" spans="1:17">
      <c r="A29" s="308">
        <v>30</v>
      </c>
      <c r="B29" s="297"/>
      <c r="C29" s="297"/>
      <c r="D29" s="297"/>
      <c r="E29" s="297"/>
      <c r="F29" s="297"/>
      <c r="G29" s="297"/>
      <c r="H29" s="297"/>
      <c r="I29" s="297"/>
      <c r="J29" s="297"/>
      <c r="K29" s="297"/>
      <c r="L29" s="297"/>
      <c r="M29" s="306" t="s">
        <v>348</v>
      </c>
      <c r="N29" s="297"/>
      <c r="O29" s="297"/>
      <c r="P29" s="297"/>
      <c r="Q29" s="311"/>
    </row>
    <row r="30" spans="1:17" ht="38.25">
      <c r="A30" s="309">
        <v>30.1</v>
      </c>
      <c r="B30" s="354" t="s">
        <v>349</v>
      </c>
      <c r="C30" s="356"/>
      <c r="D30" s="299" t="s">
        <v>324</v>
      </c>
      <c r="E30" s="299"/>
      <c r="F30" s="299"/>
      <c r="G30" s="299" t="s">
        <v>325</v>
      </c>
      <c r="H30" s="297"/>
      <c r="I30" s="297"/>
      <c r="J30" s="297"/>
      <c r="K30" s="297"/>
      <c r="L30" s="297"/>
      <c r="M30" s="354" t="s">
        <v>363</v>
      </c>
      <c r="N30" s="297"/>
      <c r="O30" s="354" t="s">
        <v>367</v>
      </c>
      <c r="P30" s="354"/>
      <c r="Q30" s="312" t="s">
        <v>334</v>
      </c>
    </row>
    <row r="31" spans="1:17" ht="76.5">
      <c r="A31" s="309">
        <v>30.2</v>
      </c>
      <c r="B31" s="354" t="s">
        <v>350</v>
      </c>
      <c r="C31" s="356"/>
      <c r="D31" s="299"/>
      <c r="E31" s="299" t="s">
        <v>325</v>
      </c>
      <c r="F31" s="299"/>
      <c r="G31" s="299"/>
      <c r="H31" s="297"/>
      <c r="I31" s="297"/>
      <c r="J31" s="297"/>
      <c r="K31" s="297"/>
      <c r="L31" s="297"/>
      <c r="M31" s="354" t="s">
        <v>361</v>
      </c>
      <c r="N31" s="297"/>
      <c r="O31" s="354" t="s">
        <v>368</v>
      </c>
      <c r="P31" s="354" t="s">
        <v>370</v>
      </c>
      <c r="Q31" s="354"/>
    </row>
    <row r="32" spans="1:17" ht="76.5">
      <c r="A32" s="309">
        <v>30.3</v>
      </c>
      <c r="B32" s="354" t="s">
        <v>351</v>
      </c>
      <c r="C32" s="356"/>
      <c r="D32" s="299"/>
      <c r="E32" s="299" t="s">
        <v>325</v>
      </c>
      <c r="F32" s="299"/>
      <c r="G32" s="299"/>
      <c r="H32" s="297"/>
      <c r="I32" s="297"/>
      <c r="J32" s="297"/>
      <c r="K32" s="297"/>
      <c r="L32" s="297"/>
      <c r="M32" s="354" t="s">
        <v>362</v>
      </c>
      <c r="N32" s="297"/>
      <c r="O32" s="354" t="s">
        <v>373</v>
      </c>
      <c r="P32" s="354" t="s">
        <v>371</v>
      </c>
      <c r="Q32" s="354" t="s">
        <v>377</v>
      </c>
    </row>
    <row r="33" spans="1:17" ht="38.25">
      <c r="A33" s="309">
        <v>30.4</v>
      </c>
      <c r="B33" s="354" t="s">
        <v>352</v>
      </c>
      <c r="C33" s="356"/>
      <c r="D33" s="299" t="s">
        <v>333</v>
      </c>
      <c r="E33" s="299"/>
      <c r="F33" s="299"/>
      <c r="G33" s="299" t="s">
        <v>325</v>
      </c>
      <c r="H33" s="297"/>
      <c r="I33" s="297"/>
      <c r="J33" s="297"/>
      <c r="K33" s="297"/>
      <c r="L33" s="297"/>
      <c r="M33" s="354" t="s">
        <v>364</v>
      </c>
      <c r="N33" s="297"/>
      <c r="O33" s="354" t="s">
        <v>374</v>
      </c>
      <c r="P33" s="354"/>
      <c r="Q33" s="355" t="s">
        <v>378</v>
      </c>
    </row>
    <row r="34" spans="1:17" ht="63.75">
      <c r="A34" s="309">
        <v>30.5</v>
      </c>
      <c r="B34" s="354" t="s">
        <v>353</v>
      </c>
      <c r="C34" s="356"/>
      <c r="D34" s="299"/>
      <c r="E34" s="299" t="s">
        <v>325</v>
      </c>
      <c r="F34" s="299"/>
      <c r="G34" s="299"/>
      <c r="H34" s="297"/>
      <c r="I34" s="297"/>
      <c r="J34" s="297"/>
      <c r="K34" s="297"/>
      <c r="L34" s="297"/>
      <c r="M34" s="354" t="s">
        <v>365</v>
      </c>
      <c r="N34" s="297"/>
      <c r="O34" s="354" t="s">
        <v>376</v>
      </c>
      <c r="P34" s="354" t="s">
        <v>375</v>
      </c>
      <c r="Q34" s="354" t="s">
        <v>377</v>
      </c>
    </row>
    <row r="35" spans="1:17" ht="102">
      <c r="A35" s="309">
        <v>30.6</v>
      </c>
      <c r="B35" s="354" t="s">
        <v>354</v>
      </c>
      <c r="C35" s="354" t="s">
        <v>357</v>
      </c>
      <c r="D35" s="299"/>
      <c r="E35" s="299" t="s">
        <v>325</v>
      </c>
      <c r="F35" s="299"/>
      <c r="G35" s="299"/>
      <c r="H35" s="297"/>
      <c r="I35" s="297"/>
      <c r="J35" s="297"/>
      <c r="K35" s="297"/>
      <c r="L35" s="297"/>
      <c r="M35" s="354" t="s">
        <v>366</v>
      </c>
      <c r="N35" s="297"/>
      <c r="O35" s="354" t="s">
        <v>369</v>
      </c>
      <c r="P35" s="354" t="s">
        <v>372</v>
      </c>
      <c r="Q35" s="354" t="s">
        <v>377</v>
      </c>
    </row>
    <row r="36" spans="1:17">
      <c r="A36" s="310"/>
      <c r="B36" s="297"/>
      <c r="C36" s="302"/>
      <c r="D36" s="297"/>
      <c r="E36" s="297"/>
      <c r="F36" s="297"/>
      <c r="G36" s="297"/>
      <c r="H36" s="297"/>
      <c r="I36" s="297"/>
      <c r="J36" s="297"/>
      <c r="K36" s="297"/>
      <c r="L36" s="297"/>
      <c r="M36" s="297"/>
      <c r="N36" s="297"/>
      <c r="O36" s="297"/>
      <c r="P36" s="297"/>
      <c r="Q36" s="311"/>
    </row>
    <row r="37" spans="1:17">
      <c r="A37" s="310"/>
      <c r="B37" s="297"/>
      <c r="C37" s="302"/>
      <c r="D37" s="297"/>
      <c r="E37" s="297"/>
      <c r="F37" s="297"/>
      <c r="G37" s="297"/>
      <c r="H37" s="297"/>
      <c r="I37" s="297"/>
      <c r="J37" s="297"/>
      <c r="K37" s="297"/>
      <c r="L37" s="297"/>
      <c r="M37" s="297"/>
      <c r="N37" s="297"/>
      <c r="O37" s="297"/>
      <c r="P37" s="297"/>
      <c r="Q37" s="311"/>
    </row>
    <row r="38" spans="1:17">
      <c r="A38" s="310"/>
      <c r="B38" s="297"/>
      <c r="C38" s="302"/>
      <c r="D38" s="297"/>
      <c r="E38" s="297"/>
      <c r="F38" s="297"/>
      <c r="G38" s="297"/>
      <c r="H38" s="297"/>
      <c r="I38" s="297"/>
      <c r="J38" s="297"/>
      <c r="K38" s="297"/>
      <c r="L38" s="297"/>
      <c r="M38" s="297"/>
      <c r="N38" s="297"/>
      <c r="O38" s="297"/>
      <c r="P38" s="297"/>
      <c r="Q38" s="311"/>
    </row>
    <row r="39" spans="1:17">
      <c r="A39" s="310"/>
      <c r="B39" s="297"/>
      <c r="C39" s="302"/>
      <c r="D39" s="297"/>
      <c r="E39" s="297"/>
      <c r="F39" s="297"/>
      <c r="G39" s="297"/>
      <c r="H39" s="297"/>
      <c r="I39" s="297"/>
      <c r="J39" s="297"/>
      <c r="K39" s="297"/>
      <c r="L39" s="297"/>
      <c r="M39" s="297"/>
      <c r="N39" s="297"/>
      <c r="O39" s="297"/>
      <c r="P39" s="297"/>
      <c r="Q39" s="311"/>
    </row>
    <row r="40" spans="1:17">
      <c r="A40" s="310"/>
      <c r="B40" s="297"/>
      <c r="C40" s="302"/>
      <c r="D40" s="297"/>
      <c r="E40" s="297"/>
      <c r="F40" s="297"/>
      <c r="G40" s="297"/>
      <c r="H40" s="297"/>
      <c r="I40" s="297"/>
      <c r="J40" s="297"/>
      <c r="K40" s="297"/>
      <c r="L40" s="297"/>
      <c r="M40" s="297"/>
      <c r="N40" s="297"/>
      <c r="O40" s="297"/>
      <c r="P40" s="297"/>
      <c r="Q40" s="311"/>
    </row>
    <row r="41" spans="1:17">
      <c r="A41" s="310"/>
      <c r="B41" s="297"/>
      <c r="C41" s="297"/>
      <c r="D41" s="297"/>
      <c r="E41" s="297"/>
      <c r="F41" s="297"/>
      <c r="G41" s="297"/>
      <c r="H41" s="297"/>
      <c r="I41" s="297"/>
      <c r="J41" s="297"/>
      <c r="K41" s="297"/>
      <c r="L41" s="297"/>
      <c r="M41" s="297"/>
      <c r="N41" s="297"/>
      <c r="O41" s="297"/>
      <c r="P41" s="297"/>
      <c r="Q41" s="311"/>
    </row>
    <row r="42" spans="1:17">
      <c r="A42" s="310"/>
      <c r="B42" s="297"/>
      <c r="C42" s="297"/>
      <c r="D42" s="297"/>
      <c r="E42" s="297"/>
      <c r="F42" s="297"/>
      <c r="G42" s="297"/>
      <c r="H42" s="297"/>
      <c r="I42" s="297"/>
      <c r="J42" s="297"/>
      <c r="K42" s="297"/>
      <c r="L42" s="297"/>
      <c r="M42" s="297"/>
      <c r="N42" s="297"/>
      <c r="O42" s="297"/>
      <c r="P42" s="297"/>
      <c r="Q42" s="311"/>
    </row>
    <row r="43" spans="1:17">
      <c r="A43" s="310"/>
      <c r="B43" s="297"/>
      <c r="C43" s="297"/>
      <c r="D43" s="297"/>
      <c r="E43" s="297"/>
      <c r="F43" s="297"/>
      <c r="G43" s="297"/>
      <c r="H43" s="297"/>
      <c r="I43" s="297"/>
      <c r="J43" s="297"/>
      <c r="K43" s="297"/>
      <c r="L43" s="297"/>
      <c r="M43" s="297"/>
      <c r="N43" s="297"/>
      <c r="O43" s="297"/>
      <c r="P43" s="297"/>
      <c r="Q43" s="311"/>
    </row>
    <row r="44" spans="1:17">
      <c r="A44" s="310"/>
      <c r="B44" s="297"/>
      <c r="C44" s="297"/>
      <c r="D44" s="297"/>
      <c r="E44" s="297"/>
      <c r="F44" s="297"/>
      <c r="G44" s="297"/>
      <c r="H44" s="297"/>
      <c r="I44" s="297"/>
      <c r="J44" s="297"/>
      <c r="K44" s="297"/>
      <c r="L44" s="297"/>
      <c r="M44" s="297"/>
      <c r="N44" s="297"/>
      <c r="O44" s="297"/>
      <c r="P44" s="297"/>
      <c r="Q44" s="311"/>
    </row>
    <row r="45" spans="1:17">
      <c r="A45" s="310"/>
      <c r="B45" s="297"/>
      <c r="C45" s="297"/>
      <c r="D45" s="297"/>
      <c r="E45" s="297"/>
      <c r="F45" s="297"/>
      <c r="G45" s="297"/>
      <c r="H45" s="297"/>
      <c r="I45" s="297"/>
      <c r="J45" s="297"/>
      <c r="K45" s="297"/>
      <c r="L45" s="297"/>
      <c r="M45" s="297"/>
      <c r="N45" s="297"/>
      <c r="O45" s="297"/>
      <c r="P45" s="297"/>
      <c r="Q45" s="311"/>
    </row>
    <row r="46" spans="1:17">
      <c r="A46" s="310"/>
      <c r="B46" s="297"/>
      <c r="C46" s="297"/>
      <c r="D46" s="297"/>
      <c r="E46" s="297"/>
      <c r="F46" s="297"/>
      <c r="G46" s="297"/>
      <c r="H46" s="297"/>
      <c r="I46" s="297"/>
      <c r="J46" s="297"/>
      <c r="K46" s="297"/>
      <c r="L46" s="297"/>
      <c r="M46" s="297"/>
      <c r="N46" s="297"/>
      <c r="O46" s="297"/>
      <c r="P46" s="297"/>
      <c r="Q46" s="311"/>
    </row>
    <row r="47" spans="1:17">
      <c r="A47" s="310"/>
      <c r="B47" s="297"/>
      <c r="C47" s="297"/>
      <c r="D47" s="297"/>
      <c r="E47" s="297"/>
      <c r="F47" s="297"/>
      <c r="G47" s="297"/>
      <c r="H47" s="297"/>
      <c r="I47" s="297"/>
      <c r="J47" s="297"/>
      <c r="K47" s="297"/>
      <c r="L47" s="297"/>
      <c r="M47" s="297"/>
      <c r="N47" s="297"/>
      <c r="O47" s="297"/>
      <c r="P47" s="297"/>
      <c r="Q47" s="311"/>
    </row>
    <row r="48" spans="1:17">
      <c r="A48" s="310"/>
      <c r="B48" s="297"/>
      <c r="C48" s="297"/>
      <c r="D48" s="297"/>
      <c r="E48" s="297"/>
      <c r="F48" s="297"/>
      <c r="G48" s="297"/>
      <c r="H48" s="297"/>
      <c r="I48" s="297"/>
      <c r="J48" s="297"/>
      <c r="K48" s="297"/>
      <c r="L48" s="297"/>
      <c r="M48" s="297"/>
      <c r="N48" s="297"/>
      <c r="O48" s="297"/>
      <c r="P48" s="297"/>
      <c r="Q48" s="311"/>
    </row>
    <row r="49" spans="1:17">
      <c r="A49" s="310"/>
      <c r="B49" s="297"/>
      <c r="C49" s="297"/>
      <c r="D49" s="297"/>
      <c r="E49" s="297"/>
      <c r="F49" s="297"/>
      <c r="G49" s="297"/>
      <c r="H49" s="297"/>
      <c r="I49" s="297"/>
      <c r="J49" s="297"/>
      <c r="K49" s="297"/>
      <c r="L49" s="297"/>
      <c r="M49" s="297"/>
      <c r="N49" s="297"/>
      <c r="O49" s="297"/>
      <c r="P49" s="297"/>
      <c r="Q49" s="311"/>
    </row>
    <row r="50" spans="1:17">
      <c r="A50" s="310"/>
      <c r="B50" s="297"/>
      <c r="C50" s="297"/>
      <c r="D50" s="297"/>
      <c r="E50" s="297"/>
      <c r="F50" s="297"/>
      <c r="G50" s="297"/>
      <c r="H50" s="297"/>
      <c r="I50" s="297"/>
      <c r="J50" s="297"/>
      <c r="K50" s="297"/>
      <c r="L50" s="297"/>
      <c r="M50" s="297"/>
      <c r="N50" s="297"/>
      <c r="O50" s="297"/>
      <c r="P50" s="297"/>
      <c r="Q50" s="311"/>
    </row>
    <row r="51" spans="1:17">
      <c r="A51" s="310"/>
      <c r="B51" s="297"/>
      <c r="C51" s="297"/>
      <c r="D51" s="297"/>
      <c r="E51" s="297"/>
      <c r="F51" s="297"/>
      <c r="G51" s="297"/>
      <c r="H51" s="297"/>
      <c r="I51" s="297"/>
      <c r="J51" s="297"/>
      <c r="K51" s="297"/>
      <c r="L51" s="297"/>
      <c r="M51" s="297"/>
      <c r="N51" s="297"/>
      <c r="O51" s="297"/>
      <c r="P51" s="297"/>
      <c r="Q51" s="311"/>
    </row>
    <row r="52" spans="1:17">
      <c r="A52" s="310"/>
      <c r="B52" s="297"/>
      <c r="C52" s="297"/>
      <c r="D52" s="297"/>
      <c r="E52" s="297"/>
      <c r="F52" s="297"/>
      <c r="G52" s="297"/>
      <c r="H52" s="297"/>
      <c r="I52" s="297"/>
      <c r="J52" s="297"/>
      <c r="K52" s="297"/>
      <c r="L52" s="297"/>
      <c r="M52" s="297"/>
      <c r="N52" s="297"/>
      <c r="O52" s="297"/>
      <c r="P52" s="297"/>
      <c r="Q52" s="311"/>
    </row>
    <row r="53" spans="1:17">
      <c r="A53" s="310"/>
      <c r="B53" s="297"/>
      <c r="C53" s="297"/>
      <c r="D53" s="297"/>
      <c r="E53" s="297"/>
      <c r="F53" s="297"/>
      <c r="G53" s="297"/>
      <c r="H53" s="297"/>
      <c r="I53" s="297"/>
      <c r="J53" s="297"/>
      <c r="K53" s="297"/>
      <c r="L53" s="297"/>
      <c r="M53" s="297"/>
      <c r="N53" s="297"/>
      <c r="O53" s="297"/>
      <c r="P53" s="297"/>
      <c r="Q53" s="311"/>
    </row>
    <row r="54" spans="1:17">
      <c r="A54" s="320"/>
      <c r="B54" s="321"/>
      <c r="C54" s="321"/>
      <c r="D54" s="321"/>
      <c r="E54" s="321"/>
      <c r="F54" s="321"/>
      <c r="G54" s="321"/>
      <c r="H54" s="321"/>
      <c r="I54" s="321"/>
      <c r="J54" s="321"/>
      <c r="K54" s="321"/>
      <c r="L54" s="321"/>
      <c r="M54" s="321"/>
      <c r="N54" s="321"/>
      <c r="O54" s="321"/>
      <c r="P54" s="321"/>
      <c r="Q54" s="322"/>
    </row>
  </sheetData>
  <mergeCells count="14">
    <mergeCell ref="D16:K16"/>
    <mergeCell ref="F8:J12"/>
    <mergeCell ref="B13:D13"/>
    <mergeCell ref="M8:M12"/>
    <mergeCell ref="A2:Q2"/>
    <mergeCell ref="A4:Q4"/>
    <mergeCell ref="A5:Q5"/>
    <mergeCell ref="B8:D8"/>
    <mergeCell ref="B9:D9"/>
    <mergeCell ref="B10:D10"/>
    <mergeCell ref="B11:D11"/>
    <mergeCell ref="B12:D12"/>
    <mergeCell ref="B7:D7"/>
    <mergeCell ref="B14:D14"/>
  </mergeCells>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theme="3"/>
  </sheetPr>
  <dimension ref="A1:Q29"/>
  <sheetViews>
    <sheetView zoomScale="130" zoomScaleNormal="130" workbookViewId="0">
      <selection activeCell="G23" sqref="G23"/>
    </sheetView>
  </sheetViews>
  <sheetFormatPr defaultRowHeight="12.75"/>
  <cols>
    <col min="1" max="1" width="39.5703125" style="163" customWidth="1"/>
    <col min="2" max="2" width="9.140625" style="163"/>
    <col min="3" max="3" width="21.42578125" style="365" bestFit="1" customWidth="1"/>
    <col min="4" max="4" width="11.42578125" style="163" customWidth="1"/>
    <col min="5" max="5" width="45.7109375" style="163" bestFit="1" customWidth="1"/>
    <col min="6" max="8" width="9.140625" style="163"/>
    <col min="9" max="9" width="15.5703125" style="163" bestFit="1" customWidth="1"/>
    <col min="10" max="16384" width="9.140625" style="163"/>
  </cols>
  <sheetData>
    <row r="1" spans="1:17" ht="14.25">
      <c r="A1" s="816" t="s">
        <v>308</v>
      </c>
      <c r="B1" s="816"/>
      <c r="C1" s="816"/>
      <c r="D1" s="816"/>
      <c r="E1" s="816"/>
      <c r="F1" s="372"/>
      <c r="G1" s="372"/>
      <c r="H1" s="372"/>
      <c r="I1" s="372"/>
      <c r="J1" s="372"/>
      <c r="K1" s="372"/>
      <c r="L1" s="372"/>
      <c r="M1" s="372"/>
      <c r="N1" s="372"/>
      <c r="O1" s="372"/>
      <c r="P1" s="372"/>
      <c r="Q1" s="372"/>
    </row>
    <row r="2" spans="1:17">
      <c r="A2"/>
      <c r="B2"/>
      <c r="C2"/>
      <c r="D2"/>
      <c r="E2"/>
      <c r="F2"/>
      <c r="G2"/>
      <c r="H2"/>
      <c r="I2"/>
      <c r="J2"/>
      <c r="K2"/>
      <c r="L2"/>
      <c r="M2"/>
      <c r="N2"/>
      <c r="O2"/>
      <c r="P2"/>
      <c r="Q2"/>
    </row>
    <row r="3" spans="1:17">
      <c r="A3" s="817" t="s">
        <v>138</v>
      </c>
      <c r="B3" s="817"/>
      <c r="C3" s="817"/>
      <c r="D3" s="817"/>
      <c r="E3" s="817"/>
      <c r="F3" s="373"/>
      <c r="G3" s="373"/>
      <c r="H3" s="373"/>
      <c r="I3" s="373"/>
      <c r="J3" s="373"/>
      <c r="K3" s="373"/>
      <c r="L3" s="373"/>
      <c r="M3" s="373"/>
      <c r="N3" s="373"/>
      <c r="O3" s="373"/>
      <c r="P3" s="373"/>
      <c r="Q3" s="373"/>
    </row>
    <row r="4" spans="1:17">
      <c r="A4" s="818" t="s">
        <v>139</v>
      </c>
      <c r="B4" s="818"/>
      <c r="C4" s="818"/>
      <c r="D4" s="818"/>
      <c r="E4" s="818"/>
      <c r="F4" s="374"/>
      <c r="G4" s="374"/>
      <c r="H4" s="374"/>
      <c r="I4" s="374"/>
      <c r="J4" s="374"/>
      <c r="K4" s="374"/>
      <c r="L4" s="374"/>
      <c r="M4" s="374"/>
      <c r="N4" s="374"/>
      <c r="O4" s="374"/>
      <c r="P4" s="374"/>
      <c r="Q4" s="374"/>
    </row>
    <row r="5" spans="1:17">
      <c r="A5"/>
      <c r="B5"/>
      <c r="C5"/>
      <c r="D5"/>
      <c r="E5"/>
      <c r="F5"/>
      <c r="G5"/>
      <c r="H5"/>
      <c r="I5"/>
      <c r="J5"/>
      <c r="K5"/>
      <c r="L5"/>
      <c r="M5"/>
      <c r="N5"/>
      <c r="O5"/>
      <c r="P5"/>
      <c r="Q5"/>
    </row>
    <row r="6" spans="1:17">
      <c r="A6" s="296" t="s">
        <v>307</v>
      </c>
      <c r="B6" s="819"/>
      <c r="C6" s="820"/>
      <c r="D6" s="821"/>
      <c r="E6"/>
      <c r="F6"/>
      <c r="G6"/>
      <c r="H6"/>
      <c r="I6"/>
      <c r="J6"/>
      <c r="K6"/>
      <c r="L6"/>
      <c r="M6"/>
      <c r="N6"/>
      <c r="O6"/>
      <c r="P6"/>
      <c r="Q6"/>
    </row>
    <row r="7" spans="1:17">
      <c r="A7" s="168" t="s">
        <v>389</v>
      </c>
      <c r="B7" s="819"/>
      <c r="C7" s="820"/>
      <c r="D7" s="821"/>
      <c r="E7"/>
      <c r="F7"/>
      <c r="G7"/>
      <c r="H7"/>
      <c r="I7"/>
      <c r="J7"/>
      <c r="K7"/>
      <c r="L7"/>
      <c r="M7"/>
      <c r="N7"/>
      <c r="O7"/>
      <c r="P7"/>
      <c r="Q7"/>
    </row>
    <row r="8" spans="1:17">
      <c r="A8" s="296" t="s">
        <v>306</v>
      </c>
      <c r="B8" s="815"/>
      <c r="C8" s="815"/>
      <c r="D8" s="815"/>
      <c r="E8"/>
      <c r="F8"/>
      <c r="G8"/>
      <c r="H8"/>
      <c r="I8"/>
      <c r="J8"/>
      <c r="K8"/>
      <c r="L8"/>
      <c r="M8"/>
      <c r="N8"/>
      <c r="O8"/>
      <c r="P8"/>
      <c r="Q8"/>
    </row>
    <row r="9" spans="1:17">
      <c r="A9" s="296" t="s">
        <v>337</v>
      </c>
      <c r="B9" s="815"/>
      <c r="C9" s="815"/>
      <c r="D9" s="815"/>
      <c r="E9"/>
      <c r="F9"/>
      <c r="G9"/>
      <c r="H9"/>
      <c r="I9"/>
      <c r="J9"/>
      <c r="K9"/>
      <c r="L9"/>
      <c r="M9"/>
      <c r="N9"/>
      <c r="O9"/>
      <c r="P9"/>
      <c r="Q9"/>
    </row>
    <row r="10" spans="1:17">
      <c r="A10" s="296" t="s">
        <v>338</v>
      </c>
      <c r="B10" s="815"/>
      <c r="C10" s="815"/>
      <c r="D10" s="815"/>
      <c r="E10"/>
      <c r="F10"/>
      <c r="G10"/>
      <c r="H10"/>
      <c r="I10"/>
      <c r="J10"/>
      <c r="K10"/>
      <c r="L10"/>
      <c r="M10"/>
      <c r="N10"/>
      <c r="O10"/>
      <c r="P10"/>
      <c r="Q10"/>
    </row>
    <row r="11" spans="1:17">
      <c r="A11" s="296" t="s">
        <v>309</v>
      </c>
      <c r="B11" s="815"/>
      <c r="C11" s="815"/>
      <c r="D11" s="815"/>
      <c r="E11"/>
      <c r="F11"/>
      <c r="G11"/>
      <c r="H11"/>
      <c r="I11"/>
      <c r="J11"/>
      <c r="K11"/>
      <c r="L11"/>
      <c r="M11"/>
      <c r="N11"/>
      <c r="O11"/>
      <c r="P11"/>
      <c r="Q11"/>
    </row>
    <row r="12" spans="1:17">
      <c r="A12" s="296" t="s">
        <v>310</v>
      </c>
      <c r="B12" s="815"/>
      <c r="C12" s="815"/>
      <c r="D12" s="815"/>
      <c r="E12"/>
      <c r="F12"/>
      <c r="G12"/>
      <c r="H12"/>
      <c r="I12"/>
      <c r="J12"/>
      <c r="K12"/>
      <c r="L12"/>
      <c r="M12"/>
      <c r="N12"/>
      <c r="O12"/>
      <c r="P12"/>
      <c r="Q12"/>
    </row>
    <row r="13" spans="1:17">
      <c r="A13" s="296" t="s">
        <v>390</v>
      </c>
      <c r="B13" s="815"/>
      <c r="C13" s="815"/>
      <c r="D13" s="815"/>
      <c r="E13"/>
      <c r="F13"/>
      <c r="G13"/>
      <c r="H13"/>
      <c r="I13"/>
      <c r="J13"/>
      <c r="K13"/>
      <c r="L13"/>
      <c r="M13"/>
      <c r="N13"/>
      <c r="O13"/>
      <c r="P13"/>
      <c r="Q13"/>
    </row>
    <row r="14" spans="1:17" ht="14.25">
      <c r="A14" s="366"/>
    </row>
    <row r="15" spans="1:17" ht="15.75">
      <c r="A15" s="368"/>
      <c r="I15" s="367"/>
    </row>
    <row r="16" spans="1:17" ht="15.75">
      <c r="A16" s="164" t="s">
        <v>391</v>
      </c>
      <c r="B16" s="164"/>
      <c r="C16" s="359" t="s">
        <v>392</v>
      </c>
      <c r="D16" s="164"/>
      <c r="E16" s="164" t="s">
        <v>393</v>
      </c>
      <c r="I16" s="369"/>
    </row>
    <row r="18" spans="1:8" ht="25.5">
      <c r="A18" s="360" t="s">
        <v>395</v>
      </c>
      <c r="B18" s="361"/>
      <c r="C18" s="362" t="s">
        <v>394</v>
      </c>
      <c r="D18" s="361"/>
      <c r="E18" s="360" t="s">
        <v>396</v>
      </c>
    </row>
    <row r="19" spans="1:8">
      <c r="A19" s="361"/>
      <c r="B19" s="361"/>
      <c r="D19" s="361"/>
      <c r="E19" s="361"/>
    </row>
    <row r="20" spans="1:8" ht="38.25">
      <c r="A20" s="360" t="s">
        <v>397</v>
      </c>
      <c r="B20" s="361"/>
      <c r="C20" s="371" t="s">
        <v>593</v>
      </c>
      <c r="D20" s="361"/>
      <c r="E20" s="360" t="s">
        <v>398</v>
      </c>
    </row>
    <row r="21" spans="1:8">
      <c r="A21" s="363"/>
      <c r="B21" s="361"/>
      <c r="C21" s="364"/>
      <c r="D21" s="361"/>
      <c r="E21" s="363"/>
      <c r="G21" s="370"/>
    </row>
    <row r="22" spans="1:8" ht="38.25">
      <c r="A22" s="360" t="s">
        <v>399</v>
      </c>
      <c r="B22" s="361"/>
      <c r="C22" s="371" t="s">
        <v>400</v>
      </c>
      <c r="D22" s="361"/>
      <c r="E22" s="360" t="s">
        <v>401</v>
      </c>
    </row>
    <row r="23" spans="1:8">
      <c r="A23" s="361"/>
      <c r="B23" s="361"/>
      <c r="D23" s="361"/>
      <c r="E23" s="361"/>
    </row>
    <row r="24" spans="1:8" ht="25.5">
      <c r="A24" s="360" t="s">
        <v>402</v>
      </c>
      <c r="B24" s="361"/>
      <c r="C24" s="362" t="s">
        <v>403</v>
      </c>
      <c r="D24" s="361"/>
      <c r="E24" s="360" t="s">
        <v>404</v>
      </c>
    </row>
    <row r="25" spans="1:8">
      <c r="A25" s="361"/>
      <c r="B25" s="361"/>
      <c r="D25" s="361"/>
      <c r="E25" s="361"/>
    </row>
    <row r="26" spans="1:8" ht="38.25">
      <c r="A26" s="360" t="s">
        <v>405</v>
      </c>
      <c r="B26" s="361"/>
      <c r="C26" s="371" t="s">
        <v>406</v>
      </c>
      <c r="D26" s="361"/>
      <c r="E26" s="360" t="s">
        <v>407</v>
      </c>
      <c r="H26" s="370"/>
    </row>
    <row r="27" spans="1:8">
      <c r="A27" s="361"/>
      <c r="B27" s="361"/>
      <c r="D27" s="361"/>
      <c r="E27" s="361"/>
    </row>
    <row r="28" spans="1:8" ht="25.5">
      <c r="A28" s="360" t="s">
        <v>408</v>
      </c>
      <c r="B28" s="361"/>
      <c r="C28" s="362" t="s">
        <v>409</v>
      </c>
      <c r="D28" s="361"/>
      <c r="E28" s="360" t="s">
        <v>410</v>
      </c>
    </row>
    <row r="29" spans="1:8">
      <c r="A29" s="361"/>
      <c r="B29" s="361"/>
      <c r="D29" s="361"/>
      <c r="E29" s="361"/>
    </row>
  </sheetData>
  <mergeCells count="11">
    <mergeCell ref="A1:E1"/>
    <mergeCell ref="A3:E3"/>
    <mergeCell ref="A4:E4"/>
    <mergeCell ref="B9:D9"/>
    <mergeCell ref="B10:D10"/>
    <mergeCell ref="B11:D11"/>
    <mergeCell ref="B12:D12"/>
    <mergeCell ref="B13:D13"/>
    <mergeCell ref="B6:D6"/>
    <mergeCell ref="B7:D7"/>
    <mergeCell ref="B8:D8"/>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043F7-EEC0-45F0-8DCC-A3477A15110E}">
  <sheetPr codeName="Sheet17">
    <tabColor theme="3"/>
  </sheetPr>
  <dimension ref="A1:J15"/>
  <sheetViews>
    <sheetView workbookViewId="0">
      <selection sqref="A1:J2"/>
    </sheetView>
  </sheetViews>
  <sheetFormatPr defaultRowHeight="15"/>
  <cols>
    <col min="1" max="1" width="7.28515625" style="680" customWidth="1"/>
    <col min="2" max="2" width="8.140625" style="680" bestFit="1" customWidth="1"/>
    <col min="3" max="3" width="83.5703125" style="680" customWidth="1"/>
    <col min="4" max="4" width="24.85546875" style="680" customWidth="1"/>
    <col min="5" max="5" width="29" style="680" customWidth="1"/>
    <col min="6" max="6" width="21" style="680" customWidth="1"/>
    <col min="7" max="7" width="9.42578125" style="680" customWidth="1"/>
    <col min="8" max="8" width="9.140625" style="680"/>
    <col min="9" max="9" width="12.28515625" style="680" customWidth="1"/>
    <col min="10" max="10" width="14.85546875" style="680" customWidth="1"/>
    <col min="11" max="16384" width="9.140625" style="680"/>
  </cols>
  <sheetData>
    <row r="1" spans="1:10" ht="21">
      <c r="A1" s="822" t="s">
        <v>757</v>
      </c>
      <c r="B1" s="822"/>
      <c r="C1" s="822"/>
      <c r="D1" s="823"/>
      <c r="E1" s="824" t="s">
        <v>758</v>
      </c>
      <c r="F1" s="824"/>
      <c r="G1" s="824"/>
      <c r="H1" s="824"/>
      <c r="I1" s="824"/>
      <c r="J1" s="824"/>
    </row>
    <row r="2" spans="1:10" ht="42">
      <c r="A2" s="698" t="s">
        <v>759</v>
      </c>
      <c r="B2" s="699" t="s">
        <v>760</v>
      </c>
      <c r="C2" s="700" t="s">
        <v>761</v>
      </c>
      <c r="D2" s="699" t="s">
        <v>762</v>
      </c>
      <c r="E2" s="699" t="s">
        <v>763</v>
      </c>
      <c r="F2" s="699" t="s">
        <v>764</v>
      </c>
      <c r="G2" s="700" t="s">
        <v>765</v>
      </c>
      <c r="H2" s="700" t="s">
        <v>766</v>
      </c>
      <c r="I2" s="700" t="s">
        <v>767</v>
      </c>
      <c r="J2" s="700" t="s">
        <v>768</v>
      </c>
    </row>
    <row r="3" spans="1:10" ht="56.25">
      <c r="A3" s="685" t="s">
        <v>769</v>
      </c>
      <c r="B3" s="685">
        <v>1</v>
      </c>
      <c r="C3" s="686" t="s">
        <v>770</v>
      </c>
      <c r="D3" s="685"/>
      <c r="E3" s="687"/>
      <c r="F3" s="687"/>
      <c r="G3" s="687"/>
      <c r="H3" s="687"/>
      <c r="I3" s="687"/>
      <c r="J3" s="687"/>
    </row>
    <row r="4" spans="1:10" ht="37.5">
      <c r="A4" s="685" t="s">
        <v>769</v>
      </c>
      <c r="B4" s="685">
        <v>2</v>
      </c>
      <c r="C4" s="686" t="s">
        <v>771</v>
      </c>
      <c r="D4" s="685"/>
      <c r="E4" s="687"/>
      <c r="F4" s="687"/>
      <c r="G4" s="687"/>
      <c r="H4" s="687"/>
      <c r="I4" s="687"/>
      <c r="J4" s="687"/>
    </row>
    <row r="5" spans="1:10" ht="101.25" customHeight="1">
      <c r="A5" s="685" t="s">
        <v>769</v>
      </c>
      <c r="B5" s="685">
        <v>3</v>
      </c>
      <c r="C5" s="688" t="s">
        <v>772</v>
      </c>
      <c r="D5" s="685"/>
      <c r="E5" s="687"/>
      <c r="F5" s="687"/>
      <c r="G5" s="687"/>
      <c r="H5" s="687"/>
      <c r="I5" s="687"/>
      <c r="J5" s="687"/>
    </row>
    <row r="6" spans="1:10" ht="37.5">
      <c r="A6" s="685" t="s">
        <v>769</v>
      </c>
      <c r="B6" s="685">
        <v>4</v>
      </c>
      <c r="C6" s="686" t="s">
        <v>773</v>
      </c>
      <c r="D6" s="685"/>
      <c r="E6" s="687"/>
      <c r="F6" s="687"/>
      <c r="G6" s="687"/>
      <c r="H6" s="687"/>
      <c r="I6" s="687"/>
      <c r="J6" s="687"/>
    </row>
    <row r="7" spans="1:10" ht="37.5">
      <c r="A7" s="685" t="s">
        <v>769</v>
      </c>
      <c r="B7" s="685">
        <v>5</v>
      </c>
      <c r="C7" s="688" t="s">
        <v>774</v>
      </c>
      <c r="D7" s="685"/>
      <c r="E7" s="687"/>
      <c r="F7" s="687"/>
      <c r="G7" s="687"/>
      <c r="H7" s="687"/>
      <c r="I7" s="687"/>
      <c r="J7" s="687"/>
    </row>
    <row r="8" spans="1:10" ht="37.5">
      <c r="A8" s="685" t="s">
        <v>769</v>
      </c>
      <c r="B8" s="685">
        <v>6</v>
      </c>
      <c r="C8" s="688" t="s">
        <v>775</v>
      </c>
      <c r="D8" s="685"/>
      <c r="E8" s="687"/>
      <c r="F8" s="687"/>
      <c r="G8" s="687"/>
      <c r="H8" s="687"/>
      <c r="I8" s="687"/>
      <c r="J8" s="687"/>
    </row>
    <row r="9" spans="1:10" ht="18.75">
      <c r="A9" s="685" t="s">
        <v>769</v>
      </c>
      <c r="B9" s="685">
        <v>7</v>
      </c>
      <c r="C9" s="688" t="s">
        <v>776</v>
      </c>
      <c r="D9" s="685"/>
      <c r="E9" s="687"/>
      <c r="F9" s="687"/>
      <c r="G9" s="687"/>
      <c r="H9" s="687"/>
      <c r="I9" s="687"/>
      <c r="J9" s="687"/>
    </row>
    <row r="10" spans="1:10" ht="18.75">
      <c r="A10" s="685" t="s">
        <v>769</v>
      </c>
      <c r="B10" s="685">
        <v>8</v>
      </c>
      <c r="C10" s="688" t="s">
        <v>777</v>
      </c>
      <c r="D10" s="685"/>
      <c r="E10" s="687"/>
      <c r="F10" s="687"/>
      <c r="G10" s="687"/>
      <c r="H10" s="687"/>
      <c r="I10" s="687"/>
      <c r="J10" s="687"/>
    </row>
    <row r="11" spans="1:10" ht="18.75">
      <c r="A11" s="685" t="s">
        <v>778</v>
      </c>
      <c r="B11" s="685">
        <v>9</v>
      </c>
      <c r="C11" s="687" t="s">
        <v>779</v>
      </c>
      <c r="D11" s="685"/>
      <c r="E11" s="687"/>
      <c r="F11" s="687"/>
      <c r="G11" s="687"/>
      <c r="H11" s="687"/>
      <c r="I11" s="687"/>
      <c r="J11" s="687"/>
    </row>
    <row r="12" spans="1:10" ht="37.5">
      <c r="A12" s="685" t="s">
        <v>778</v>
      </c>
      <c r="B12" s="685">
        <v>10</v>
      </c>
      <c r="C12" s="689" t="s">
        <v>780</v>
      </c>
      <c r="D12" s="685"/>
      <c r="E12" s="687"/>
      <c r="F12" s="687"/>
      <c r="G12" s="687"/>
      <c r="H12" s="687"/>
      <c r="I12" s="687"/>
      <c r="J12" s="687"/>
    </row>
    <row r="13" spans="1:10" ht="19.5" thickBot="1">
      <c r="B13" s="690"/>
      <c r="C13" s="690"/>
      <c r="D13" s="690"/>
      <c r="E13" s="690"/>
      <c r="F13" s="690"/>
      <c r="G13" s="690"/>
      <c r="H13" s="690"/>
      <c r="I13" s="690"/>
      <c r="J13" s="690"/>
    </row>
    <row r="14" spans="1:10" ht="20.25" customHeight="1">
      <c r="B14" s="825" t="s">
        <v>781</v>
      </c>
      <c r="C14" s="691" t="s">
        <v>782</v>
      </c>
      <c r="D14" s="690"/>
      <c r="E14" s="690"/>
      <c r="F14" s="825" t="s">
        <v>783</v>
      </c>
      <c r="G14" s="827" t="s">
        <v>784</v>
      </c>
      <c r="H14" s="827"/>
      <c r="I14" s="827"/>
      <c r="J14" s="828"/>
    </row>
    <row r="15" spans="1:10" ht="19.5" thickBot="1">
      <c r="B15" s="826"/>
      <c r="C15" s="692" t="s">
        <v>785</v>
      </c>
      <c r="D15" s="690"/>
      <c r="E15" s="690"/>
      <c r="F15" s="826"/>
      <c r="G15" s="829" t="s">
        <v>786</v>
      </c>
      <c r="H15" s="829"/>
      <c r="I15" s="829"/>
      <c r="J15" s="830"/>
    </row>
  </sheetData>
  <mergeCells count="6">
    <mergeCell ref="A1:D1"/>
    <mergeCell ref="E1:J1"/>
    <mergeCell ref="B14:B15"/>
    <mergeCell ref="F14:F15"/>
    <mergeCell ref="G14:J14"/>
    <mergeCell ref="G15:J15"/>
  </mergeCells>
  <conditionalFormatting sqref="D3:D10">
    <cfRule type="cellIs" dxfId="41" priority="3" operator="equal">
      <formula>"No"</formula>
    </cfRule>
    <cfRule type="cellIs" dxfId="40" priority="4" operator="equal">
      <formula>"Yes"</formula>
    </cfRule>
  </conditionalFormatting>
  <conditionalFormatting sqref="D11:D12">
    <cfRule type="cellIs" dxfId="39" priority="1" operator="equal">
      <formula>"Not Included"</formula>
    </cfRule>
    <cfRule type="cellIs" dxfId="38" priority="2" operator="equal">
      <formula>"Included"</formula>
    </cfRule>
  </conditionalFormatting>
  <dataValidations count="3">
    <dataValidation type="list" allowBlank="1" showInputMessage="1" showErrorMessage="1" sqref="D11:D12" xr:uid="{184F55FD-1A54-4D3F-86BE-2710E3FFB065}">
      <formula1>"Included, Not Included"</formula1>
    </dataValidation>
    <dataValidation type="list" allowBlank="1" showInputMessage="1" showErrorMessage="1" sqref="I3:I12" xr:uid="{5A4B59F9-744E-4538-BE5A-64CE640C9DE5}">
      <formula1>"25%,50%,75%,100%"</formula1>
    </dataValidation>
    <dataValidation type="list" allowBlank="1" showInputMessage="1" showErrorMessage="1" sqref="D3:D10" xr:uid="{61484E70-B0A9-49D7-840B-B10EE31C5FF4}">
      <formula1>"Yes,No"</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theme="3"/>
  </sheetPr>
  <dimension ref="A1"/>
  <sheetViews>
    <sheetView workbookViewId="0">
      <selection activeCell="A46" sqref="A46"/>
    </sheetView>
  </sheetViews>
  <sheetFormatPr defaultRowHeight="12.7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tabColor theme="6" tint="-0.499984740745262"/>
    <pageSetUpPr fitToPage="1"/>
  </sheetPr>
  <dimension ref="A1:X64"/>
  <sheetViews>
    <sheetView topLeftCell="E1" zoomScaleNormal="100" workbookViewId="0">
      <selection activeCell="G23" sqref="G23"/>
    </sheetView>
  </sheetViews>
  <sheetFormatPr defaultColWidth="8" defaultRowHeight="11.25"/>
  <cols>
    <col min="1" max="1" width="5.85546875" style="117" customWidth="1"/>
    <col min="2" max="2" width="2.140625" style="117" customWidth="1"/>
    <col min="3" max="3" width="12.28515625" style="117" bestFit="1" customWidth="1"/>
    <col min="4" max="4" width="17" style="117" customWidth="1"/>
    <col min="5" max="5" width="6.5703125" style="117" customWidth="1"/>
    <col min="6" max="6" width="12.42578125" style="117" customWidth="1"/>
    <col min="7" max="7" width="20.5703125" style="117" customWidth="1"/>
    <col min="8" max="8" width="4.5703125" style="117" customWidth="1"/>
    <col min="9" max="9" width="18.42578125" style="117" customWidth="1"/>
    <col min="10" max="10" width="3" style="117" bestFit="1" customWidth="1"/>
    <col min="11" max="11" width="23.7109375" style="117" customWidth="1"/>
    <col min="12" max="12" width="24" style="117" customWidth="1"/>
    <col min="13" max="13" width="3" style="117" bestFit="1" customWidth="1"/>
    <col min="14" max="14" width="4.5703125" style="117" customWidth="1"/>
    <col min="15" max="15" width="16.7109375" style="117" bestFit="1" customWidth="1"/>
    <col min="16" max="16" width="16.7109375" style="117" customWidth="1"/>
    <col min="17" max="17" width="15.7109375" style="117" customWidth="1"/>
    <col min="18" max="18" width="18.140625" style="117" bestFit="1" customWidth="1"/>
    <col min="19" max="19" width="16.5703125" style="133" customWidth="1"/>
    <col min="20" max="20" width="13.42578125" style="133" customWidth="1"/>
    <col min="21" max="22" width="8.140625" style="117" bestFit="1" customWidth="1"/>
    <col min="23" max="23" width="7.7109375" style="117" bestFit="1" customWidth="1"/>
    <col min="24" max="24" width="3.5703125" style="117" customWidth="1"/>
    <col min="25" max="16384" width="8" style="117"/>
  </cols>
  <sheetData>
    <row r="1" spans="1:24" ht="12.75" customHeight="1">
      <c r="A1" s="878" t="s">
        <v>380</v>
      </c>
      <c r="B1" s="879"/>
      <c r="C1" s="879"/>
      <c r="D1" s="879"/>
      <c r="E1" s="879"/>
      <c r="F1" s="879"/>
      <c r="G1" s="879"/>
      <c r="H1" s="879"/>
      <c r="I1" s="879"/>
      <c r="J1" s="879"/>
      <c r="K1" s="879"/>
      <c r="L1" s="879"/>
      <c r="M1" s="879"/>
      <c r="N1" s="879"/>
      <c r="O1" s="879"/>
      <c r="P1" s="879"/>
      <c r="Q1" s="879"/>
      <c r="R1" s="879"/>
      <c r="S1" s="879"/>
      <c r="T1" s="879"/>
      <c r="U1" s="879"/>
      <c r="V1" s="879"/>
      <c r="W1" s="879"/>
      <c r="X1" s="879"/>
    </row>
    <row r="2" spans="1:24" ht="21.75" customHeight="1">
      <c r="A2" s="880"/>
      <c r="B2" s="881"/>
      <c r="C2" s="881"/>
      <c r="D2" s="881"/>
      <c r="E2" s="881"/>
      <c r="F2" s="881"/>
      <c r="G2" s="881"/>
      <c r="H2" s="881"/>
      <c r="I2" s="881"/>
      <c r="J2" s="881"/>
      <c r="K2" s="881"/>
      <c r="L2" s="881"/>
      <c r="M2" s="881"/>
      <c r="N2" s="881"/>
      <c r="O2" s="881"/>
      <c r="P2" s="881"/>
      <c r="Q2" s="881"/>
      <c r="R2" s="881"/>
      <c r="S2" s="881"/>
      <c r="T2" s="881"/>
      <c r="U2" s="881"/>
      <c r="V2" s="881"/>
      <c r="W2" s="881"/>
      <c r="X2" s="881"/>
    </row>
    <row r="3" spans="1:24" ht="14.25" customHeight="1" thickBot="1">
      <c r="A3" s="882"/>
      <c r="B3" s="883"/>
      <c r="C3" s="883"/>
      <c r="D3" s="883"/>
      <c r="E3" s="883"/>
      <c r="F3" s="883"/>
      <c r="G3" s="883"/>
      <c r="H3" s="883"/>
      <c r="I3" s="883"/>
      <c r="J3" s="883"/>
      <c r="K3" s="883"/>
      <c r="L3" s="883"/>
      <c r="M3" s="883"/>
      <c r="N3" s="883"/>
      <c r="O3" s="883"/>
      <c r="P3" s="883"/>
      <c r="Q3" s="883"/>
      <c r="R3" s="883"/>
      <c r="S3" s="883"/>
      <c r="T3" s="883"/>
      <c r="U3" s="883"/>
      <c r="V3" s="883"/>
      <c r="W3" s="883"/>
      <c r="X3" s="883"/>
    </row>
    <row r="4" spans="1:24" ht="14.25" customHeight="1">
      <c r="A4" s="327"/>
      <c r="B4" s="328"/>
      <c r="C4" s="329"/>
      <c r="D4" s="330"/>
      <c r="E4" s="331"/>
      <c r="F4" s="332"/>
      <c r="G4" s="332"/>
      <c r="H4" s="332"/>
      <c r="I4" s="332"/>
      <c r="J4" s="332"/>
      <c r="K4" s="332"/>
      <c r="L4" s="332"/>
      <c r="M4" s="332"/>
      <c r="N4" s="332"/>
      <c r="O4" s="332"/>
      <c r="P4" s="332"/>
      <c r="Q4" s="332"/>
      <c r="R4" s="332"/>
      <c r="S4" s="329" t="s">
        <v>98</v>
      </c>
      <c r="T4" s="333"/>
      <c r="U4" s="332"/>
      <c r="V4" s="330"/>
      <c r="W4" s="330"/>
      <c r="X4" s="334"/>
    </row>
    <row r="5" spans="1:24" ht="12" customHeight="1">
      <c r="A5" s="160"/>
      <c r="B5" s="121"/>
      <c r="C5" s="122" t="s">
        <v>99</v>
      </c>
      <c r="D5" s="118"/>
      <c r="E5" s="119"/>
      <c r="F5" s="884"/>
      <c r="G5" s="885"/>
      <c r="H5" s="118"/>
      <c r="I5" s="124" t="s">
        <v>100</v>
      </c>
      <c r="J5" s="886"/>
      <c r="K5" s="886"/>
      <c r="L5" s="886"/>
      <c r="M5" s="886"/>
      <c r="N5" s="886"/>
      <c r="O5" s="886"/>
      <c r="P5" s="325"/>
      <c r="Q5" s="325"/>
      <c r="R5" s="118"/>
      <c r="S5" s="122" t="s">
        <v>101</v>
      </c>
      <c r="T5" s="123"/>
      <c r="U5" s="125"/>
      <c r="V5" s="118"/>
      <c r="W5" s="118"/>
      <c r="X5" s="159"/>
    </row>
    <row r="6" spans="1:24" ht="14.25" customHeight="1">
      <c r="A6" s="160"/>
      <c r="B6" s="121"/>
      <c r="C6" s="122" t="s">
        <v>118</v>
      </c>
      <c r="D6" s="119"/>
      <c r="E6" s="119"/>
      <c r="F6" s="887"/>
      <c r="G6" s="888"/>
      <c r="H6" s="118"/>
      <c r="I6" s="126" t="s">
        <v>102</v>
      </c>
      <c r="J6" s="886"/>
      <c r="K6" s="886"/>
      <c r="L6" s="886"/>
      <c r="M6" s="886"/>
      <c r="N6" s="886"/>
      <c r="O6" s="886"/>
      <c r="P6" s="325"/>
      <c r="Q6" s="325"/>
      <c r="R6" s="118"/>
      <c r="S6" s="122" t="s">
        <v>103</v>
      </c>
      <c r="T6" s="884"/>
      <c r="U6" s="884"/>
      <c r="V6" s="118"/>
      <c r="W6" s="118"/>
      <c r="X6" s="159"/>
    </row>
    <row r="7" spans="1:24" ht="14.25" customHeight="1">
      <c r="A7" s="160"/>
      <c r="B7" s="121"/>
      <c r="C7" s="122" t="s">
        <v>12</v>
      </c>
      <c r="D7" s="119"/>
      <c r="E7" s="119"/>
      <c r="F7" s="884"/>
      <c r="G7" s="885"/>
      <c r="H7" s="910"/>
      <c r="I7" s="910"/>
      <c r="J7" s="910"/>
      <c r="K7" s="910"/>
      <c r="L7" s="910"/>
      <c r="M7" s="910"/>
      <c r="N7" s="910"/>
      <c r="O7" s="910"/>
      <c r="P7" s="326"/>
      <c r="Q7" s="326"/>
      <c r="R7" s="118"/>
      <c r="S7" s="122" t="s">
        <v>104</v>
      </c>
      <c r="T7" s="127"/>
      <c r="U7" s="120" t="s">
        <v>105</v>
      </c>
      <c r="V7" s="911"/>
      <c r="W7" s="911"/>
      <c r="X7" s="912"/>
    </row>
    <row r="8" spans="1:24" ht="9" customHeight="1" thickBot="1">
      <c r="A8" s="160"/>
      <c r="B8" s="913"/>
      <c r="C8" s="914"/>
      <c r="D8" s="914"/>
      <c r="E8" s="914"/>
      <c r="F8" s="914"/>
      <c r="G8" s="915"/>
      <c r="H8" s="291"/>
      <c r="I8" s="291"/>
      <c r="J8" s="291"/>
      <c r="K8" s="291"/>
      <c r="L8" s="291"/>
      <c r="M8" s="291"/>
      <c r="N8" s="291"/>
      <c r="O8" s="291"/>
      <c r="P8" s="291"/>
      <c r="Q8" s="291"/>
      <c r="R8" s="291"/>
      <c r="S8" s="290"/>
      <c r="T8" s="290"/>
      <c r="U8" s="291"/>
      <c r="V8" s="291"/>
      <c r="W8" s="291"/>
      <c r="X8" s="161"/>
    </row>
    <row r="9" spans="1:24" ht="11.25" customHeight="1">
      <c r="A9" s="916" t="s">
        <v>379</v>
      </c>
      <c r="B9" s="917"/>
      <c r="C9" s="917"/>
      <c r="D9" s="917"/>
      <c r="E9" s="917"/>
      <c r="F9" s="917"/>
      <c r="G9" s="917"/>
      <c r="H9" s="917"/>
      <c r="I9" s="917"/>
      <c r="J9" s="917"/>
      <c r="K9" s="917"/>
      <c r="L9" s="917"/>
      <c r="M9" s="918"/>
      <c r="N9" s="839" t="s">
        <v>344</v>
      </c>
      <c r="O9" s="840"/>
      <c r="P9" s="841"/>
      <c r="Q9" s="916" t="s">
        <v>343</v>
      </c>
      <c r="R9" s="918"/>
      <c r="S9" s="919" t="s">
        <v>112</v>
      </c>
      <c r="T9" s="920"/>
      <c r="U9" s="920"/>
      <c r="V9" s="920"/>
      <c r="W9" s="920"/>
      <c r="X9" s="921"/>
    </row>
    <row r="10" spans="1:24" ht="11.25" customHeight="1">
      <c r="A10" s="892" t="s">
        <v>381</v>
      </c>
      <c r="B10" s="895" t="s">
        <v>300</v>
      </c>
      <c r="C10" s="896"/>
      <c r="D10" s="901" t="s">
        <v>340</v>
      </c>
      <c r="E10" s="904" t="s">
        <v>106</v>
      </c>
      <c r="F10" s="905"/>
      <c r="G10" s="869" t="s">
        <v>382</v>
      </c>
      <c r="H10" s="872" t="s">
        <v>108</v>
      </c>
      <c r="I10" s="869" t="s">
        <v>383</v>
      </c>
      <c r="J10" s="872" t="s">
        <v>115</v>
      </c>
      <c r="K10" s="869" t="s">
        <v>341</v>
      </c>
      <c r="L10" s="869" t="s">
        <v>342</v>
      </c>
      <c r="M10" s="875" t="s">
        <v>116</v>
      </c>
      <c r="N10" s="889" t="s">
        <v>109</v>
      </c>
      <c r="O10" s="842" t="s">
        <v>384</v>
      </c>
      <c r="P10" s="842" t="s">
        <v>385</v>
      </c>
      <c r="Q10" s="858" t="s">
        <v>110</v>
      </c>
      <c r="R10" s="861" t="s">
        <v>111</v>
      </c>
      <c r="S10" s="858" t="s">
        <v>113</v>
      </c>
      <c r="T10" s="866" t="s">
        <v>114</v>
      </c>
      <c r="U10" s="845" t="s">
        <v>386</v>
      </c>
      <c r="V10" s="845" t="s">
        <v>387</v>
      </c>
      <c r="W10" s="848" t="s">
        <v>388</v>
      </c>
      <c r="X10" s="851" t="s">
        <v>109</v>
      </c>
    </row>
    <row r="11" spans="1:24" ht="11.25" customHeight="1">
      <c r="A11" s="893"/>
      <c r="B11" s="897"/>
      <c r="C11" s="898"/>
      <c r="D11" s="902"/>
      <c r="E11" s="906"/>
      <c r="F11" s="907"/>
      <c r="G11" s="870"/>
      <c r="H11" s="873"/>
      <c r="I11" s="870"/>
      <c r="J11" s="873"/>
      <c r="K11" s="870"/>
      <c r="L11" s="870"/>
      <c r="M11" s="876"/>
      <c r="N11" s="890"/>
      <c r="O11" s="843"/>
      <c r="P11" s="843"/>
      <c r="Q11" s="859"/>
      <c r="R11" s="862"/>
      <c r="S11" s="864"/>
      <c r="T11" s="867"/>
      <c r="U11" s="846"/>
      <c r="V11" s="846"/>
      <c r="W11" s="849"/>
      <c r="X11" s="852"/>
    </row>
    <row r="12" spans="1:24" ht="15.75" customHeight="1" thickBot="1">
      <c r="A12" s="894"/>
      <c r="B12" s="899"/>
      <c r="C12" s="900"/>
      <c r="D12" s="903"/>
      <c r="E12" s="908"/>
      <c r="F12" s="909"/>
      <c r="G12" s="871"/>
      <c r="H12" s="874"/>
      <c r="I12" s="871"/>
      <c r="J12" s="874"/>
      <c r="K12" s="871"/>
      <c r="L12" s="871"/>
      <c r="M12" s="877"/>
      <c r="N12" s="891"/>
      <c r="O12" s="844"/>
      <c r="P12" s="844"/>
      <c r="Q12" s="860"/>
      <c r="R12" s="863"/>
      <c r="S12" s="865"/>
      <c r="T12" s="868"/>
      <c r="U12" s="847"/>
      <c r="V12" s="847"/>
      <c r="W12" s="850"/>
      <c r="X12" s="853"/>
    </row>
    <row r="13" spans="1:24" ht="12">
      <c r="A13" s="345"/>
      <c r="B13" s="854"/>
      <c r="C13" s="855"/>
      <c r="D13" s="346"/>
      <c r="E13" s="856"/>
      <c r="F13" s="857"/>
      <c r="G13" s="347"/>
      <c r="H13" s="348"/>
      <c r="I13" s="347"/>
      <c r="J13" s="348"/>
      <c r="K13" s="347"/>
      <c r="L13" s="347"/>
      <c r="M13" s="348"/>
      <c r="N13" s="349">
        <f t="shared" ref="N13:N44" si="0">SUM(H13*J13*M13)</f>
        <v>0</v>
      </c>
      <c r="O13" s="350"/>
      <c r="P13" s="350"/>
      <c r="Q13" s="350"/>
      <c r="R13" s="351"/>
      <c r="S13" s="352"/>
      <c r="T13" s="350"/>
      <c r="U13" s="348"/>
      <c r="V13" s="348"/>
      <c r="W13" s="348"/>
      <c r="X13" s="353">
        <f>SUM(U13*V13*W13)</f>
        <v>0</v>
      </c>
    </row>
    <row r="14" spans="1:24" ht="12">
      <c r="A14" s="323"/>
      <c r="B14" s="831"/>
      <c r="C14" s="832"/>
      <c r="D14" s="324"/>
      <c r="E14" s="833"/>
      <c r="F14" s="834"/>
      <c r="G14" s="128"/>
      <c r="H14" s="129"/>
      <c r="I14" s="128"/>
      <c r="J14" s="129"/>
      <c r="K14" s="128"/>
      <c r="L14" s="128"/>
      <c r="M14" s="129"/>
      <c r="N14" s="162">
        <f t="shared" si="0"/>
        <v>0</v>
      </c>
      <c r="O14" s="130"/>
      <c r="P14" s="130"/>
      <c r="Q14" s="130"/>
      <c r="R14" s="131"/>
      <c r="S14" s="132"/>
      <c r="T14" s="130"/>
      <c r="U14" s="129"/>
      <c r="V14" s="129"/>
      <c r="W14" s="129"/>
      <c r="X14" s="335">
        <f t="shared" ref="X14:X64" si="1">SUM(U14*V14*W14)</f>
        <v>0</v>
      </c>
    </row>
    <row r="15" spans="1:24" ht="12">
      <c r="A15" s="323"/>
      <c r="B15" s="831"/>
      <c r="C15" s="832"/>
      <c r="D15" s="324"/>
      <c r="E15" s="833"/>
      <c r="F15" s="834"/>
      <c r="G15" s="128"/>
      <c r="H15" s="129"/>
      <c r="I15" s="128"/>
      <c r="J15" s="129"/>
      <c r="K15" s="128"/>
      <c r="L15" s="128"/>
      <c r="M15" s="129"/>
      <c r="N15" s="162">
        <f t="shared" si="0"/>
        <v>0</v>
      </c>
      <c r="O15" s="130"/>
      <c r="P15" s="130"/>
      <c r="Q15" s="130"/>
      <c r="R15" s="131"/>
      <c r="S15" s="132"/>
      <c r="T15" s="130"/>
      <c r="U15" s="129"/>
      <c r="V15" s="129"/>
      <c r="W15" s="129"/>
      <c r="X15" s="335">
        <f t="shared" si="1"/>
        <v>0</v>
      </c>
    </row>
    <row r="16" spans="1:24" ht="12">
      <c r="A16" s="323"/>
      <c r="B16" s="831"/>
      <c r="C16" s="832"/>
      <c r="D16" s="324"/>
      <c r="E16" s="833"/>
      <c r="F16" s="834"/>
      <c r="G16" s="128"/>
      <c r="H16" s="129"/>
      <c r="I16" s="128"/>
      <c r="J16" s="129"/>
      <c r="K16" s="128"/>
      <c r="L16" s="128"/>
      <c r="M16" s="129"/>
      <c r="N16" s="162">
        <f t="shared" si="0"/>
        <v>0</v>
      </c>
      <c r="O16" s="130"/>
      <c r="P16" s="130"/>
      <c r="Q16" s="130"/>
      <c r="R16" s="131"/>
      <c r="S16" s="132"/>
      <c r="T16" s="130"/>
      <c r="U16" s="129"/>
      <c r="V16" s="129"/>
      <c r="W16" s="129"/>
      <c r="X16" s="335">
        <f t="shared" si="1"/>
        <v>0</v>
      </c>
    </row>
    <row r="17" spans="1:24" ht="12">
      <c r="A17" s="323"/>
      <c r="B17" s="831"/>
      <c r="C17" s="832"/>
      <c r="D17" s="324"/>
      <c r="E17" s="833"/>
      <c r="F17" s="834"/>
      <c r="G17" s="128"/>
      <c r="H17" s="129"/>
      <c r="I17" s="128"/>
      <c r="J17" s="129"/>
      <c r="K17" s="128"/>
      <c r="L17" s="128"/>
      <c r="M17" s="129"/>
      <c r="N17" s="162">
        <f t="shared" si="0"/>
        <v>0</v>
      </c>
      <c r="O17" s="130"/>
      <c r="P17" s="130"/>
      <c r="Q17" s="130"/>
      <c r="R17" s="131"/>
      <c r="S17" s="132"/>
      <c r="T17" s="130"/>
      <c r="U17" s="129"/>
      <c r="V17" s="129"/>
      <c r="W17" s="129"/>
      <c r="X17" s="335">
        <f t="shared" si="1"/>
        <v>0</v>
      </c>
    </row>
    <row r="18" spans="1:24" ht="12">
      <c r="A18" s="323"/>
      <c r="B18" s="831"/>
      <c r="C18" s="832"/>
      <c r="D18" s="324"/>
      <c r="E18" s="833"/>
      <c r="F18" s="834"/>
      <c r="G18" s="128"/>
      <c r="H18" s="129"/>
      <c r="I18" s="128"/>
      <c r="J18" s="129"/>
      <c r="K18" s="128"/>
      <c r="L18" s="128"/>
      <c r="M18" s="129"/>
      <c r="N18" s="162">
        <f t="shared" si="0"/>
        <v>0</v>
      </c>
      <c r="O18" s="130"/>
      <c r="P18" s="130"/>
      <c r="Q18" s="130"/>
      <c r="R18" s="131"/>
      <c r="S18" s="132"/>
      <c r="T18" s="130"/>
      <c r="U18" s="129"/>
      <c r="V18" s="129"/>
      <c r="W18" s="129"/>
      <c r="X18" s="335">
        <f t="shared" si="1"/>
        <v>0</v>
      </c>
    </row>
    <row r="19" spans="1:24" ht="12">
      <c r="A19" s="323"/>
      <c r="B19" s="831"/>
      <c r="C19" s="832"/>
      <c r="D19" s="324"/>
      <c r="E19" s="833"/>
      <c r="F19" s="834"/>
      <c r="G19" s="128"/>
      <c r="H19" s="129"/>
      <c r="I19" s="128"/>
      <c r="J19" s="129"/>
      <c r="K19" s="128"/>
      <c r="L19" s="128"/>
      <c r="M19" s="129"/>
      <c r="N19" s="162">
        <f t="shared" si="0"/>
        <v>0</v>
      </c>
      <c r="O19" s="130"/>
      <c r="P19" s="130"/>
      <c r="Q19" s="130"/>
      <c r="R19" s="131"/>
      <c r="S19" s="132"/>
      <c r="T19" s="130"/>
      <c r="U19" s="129"/>
      <c r="V19" s="129"/>
      <c r="W19" s="129"/>
      <c r="X19" s="335">
        <f t="shared" si="1"/>
        <v>0</v>
      </c>
    </row>
    <row r="20" spans="1:24" ht="12">
      <c r="A20" s="323"/>
      <c r="B20" s="831"/>
      <c r="C20" s="832"/>
      <c r="D20" s="324"/>
      <c r="E20" s="833"/>
      <c r="F20" s="834"/>
      <c r="G20" s="128"/>
      <c r="H20" s="129"/>
      <c r="I20" s="128"/>
      <c r="J20" s="129"/>
      <c r="K20" s="128"/>
      <c r="L20" s="128"/>
      <c r="M20" s="129"/>
      <c r="N20" s="162">
        <f t="shared" si="0"/>
        <v>0</v>
      </c>
      <c r="O20" s="130"/>
      <c r="P20" s="130"/>
      <c r="Q20" s="130"/>
      <c r="R20" s="131"/>
      <c r="S20" s="132"/>
      <c r="T20" s="130"/>
      <c r="U20" s="129"/>
      <c r="V20" s="129"/>
      <c r="W20" s="129"/>
      <c r="X20" s="335">
        <f t="shared" si="1"/>
        <v>0</v>
      </c>
    </row>
    <row r="21" spans="1:24" ht="12">
      <c r="A21" s="323"/>
      <c r="B21" s="831"/>
      <c r="C21" s="832"/>
      <c r="D21" s="324"/>
      <c r="E21" s="833"/>
      <c r="F21" s="834"/>
      <c r="G21" s="128"/>
      <c r="H21" s="129"/>
      <c r="I21" s="128"/>
      <c r="J21" s="129"/>
      <c r="K21" s="128"/>
      <c r="L21" s="128"/>
      <c r="M21" s="129"/>
      <c r="N21" s="162">
        <f t="shared" si="0"/>
        <v>0</v>
      </c>
      <c r="O21" s="130"/>
      <c r="P21" s="130"/>
      <c r="Q21" s="130"/>
      <c r="R21" s="131"/>
      <c r="S21" s="132"/>
      <c r="T21" s="130"/>
      <c r="U21" s="129"/>
      <c r="V21" s="129"/>
      <c r="W21" s="129"/>
      <c r="X21" s="335">
        <f t="shared" si="1"/>
        <v>0</v>
      </c>
    </row>
    <row r="22" spans="1:24" ht="12">
      <c r="A22" s="323"/>
      <c r="B22" s="831"/>
      <c r="C22" s="832"/>
      <c r="D22" s="324"/>
      <c r="E22" s="833"/>
      <c r="F22" s="834"/>
      <c r="G22" s="128"/>
      <c r="H22" s="129"/>
      <c r="I22" s="128"/>
      <c r="J22" s="129"/>
      <c r="K22" s="128"/>
      <c r="L22" s="128"/>
      <c r="M22" s="129"/>
      <c r="N22" s="162">
        <f t="shared" si="0"/>
        <v>0</v>
      </c>
      <c r="O22" s="130"/>
      <c r="P22" s="130"/>
      <c r="Q22" s="130"/>
      <c r="R22" s="131"/>
      <c r="S22" s="132"/>
      <c r="T22" s="130"/>
      <c r="U22" s="129"/>
      <c r="V22" s="129"/>
      <c r="W22" s="129"/>
      <c r="X22" s="335">
        <f t="shared" si="1"/>
        <v>0</v>
      </c>
    </row>
    <row r="23" spans="1:24" ht="12">
      <c r="A23" s="323"/>
      <c r="B23" s="831"/>
      <c r="C23" s="832"/>
      <c r="D23" s="324"/>
      <c r="E23" s="833"/>
      <c r="F23" s="834"/>
      <c r="G23" s="128"/>
      <c r="H23" s="129"/>
      <c r="I23" s="128"/>
      <c r="J23" s="129"/>
      <c r="K23" s="128"/>
      <c r="L23" s="128"/>
      <c r="M23" s="129"/>
      <c r="N23" s="162">
        <f t="shared" si="0"/>
        <v>0</v>
      </c>
      <c r="O23" s="130"/>
      <c r="P23" s="130"/>
      <c r="Q23" s="130"/>
      <c r="R23" s="131"/>
      <c r="S23" s="132"/>
      <c r="T23" s="130"/>
      <c r="U23" s="129"/>
      <c r="V23" s="129"/>
      <c r="W23" s="129"/>
      <c r="X23" s="335">
        <f t="shared" si="1"/>
        <v>0</v>
      </c>
    </row>
    <row r="24" spans="1:24" ht="12">
      <c r="A24" s="323"/>
      <c r="B24" s="831"/>
      <c r="C24" s="832"/>
      <c r="D24" s="324"/>
      <c r="E24" s="833"/>
      <c r="F24" s="834"/>
      <c r="G24" s="128"/>
      <c r="H24" s="129"/>
      <c r="I24" s="128"/>
      <c r="J24" s="129"/>
      <c r="K24" s="128"/>
      <c r="L24" s="128"/>
      <c r="M24" s="129"/>
      <c r="N24" s="162">
        <f t="shared" si="0"/>
        <v>0</v>
      </c>
      <c r="O24" s="130"/>
      <c r="P24" s="130"/>
      <c r="Q24" s="130"/>
      <c r="R24" s="131"/>
      <c r="S24" s="132"/>
      <c r="T24" s="130"/>
      <c r="U24" s="129"/>
      <c r="V24" s="129"/>
      <c r="W24" s="129"/>
      <c r="X24" s="335">
        <f t="shared" si="1"/>
        <v>0</v>
      </c>
    </row>
    <row r="25" spans="1:24" ht="12">
      <c r="A25" s="323"/>
      <c r="B25" s="831"/>
      <c r="C25" s="832"/>
      <c r="D25" s="324"/>
      <c r="E25" s="833"/>
      <c r="F25" s="834"/>
      <c r="G25" s="128"/>
      <c r="H25" s="129"/>
      <c r="I25" s="128"/>
      <c r="J25" s="129"/>
      <c r="K25" s="128"/>
      <c r="L25" s="128"/>
      <c r="M25" s="129"/>
      <c r="N25" s="162">
        <f t="shared" si="0"/>
        <v>0</v>
      </c>
      <c r="O25" s="130"/>
      <c r="P25" s="130"/>
      <c r="Q25" s="130"/>
      <c r="R25" s="131"/>
      <c r="S25" s="132"/>
      <c r="T25" s="130"/>
      <c r="U25" s="129"/>
      <c r="V25" s="129"/>
      <c r="W25" s="129"/>
      <c r="X25" s="335">
        <f t="shared" si="1"/>
        <v>0</v>
      </c>
    </row>
    <row r="26" spans="1:24" ht="12">
      <c r="A26" s="323"/>
      <c r="B26" s="831"/>
      <c r="C26" s="832"/>
      <c r="D26" s="324"/>
      <c r="E26" s="833"/>
      <c r="F26" s="834"/>
      <c r="G26" s="128"/>
      <c r="H26" s="129"/>
      <c r="I26" s="128"/>
      <c r="J26" s="129"/>
      <c r="K26" s="128"/>
      <c r="L26" s="128"/>
      <c r="M26" s="129"/>
      <c r="N26" s="162">
        <f t="shared" si="0"/>
        <v>0</v>
      </c>
      <c r="O26" s="130"/>
      <c r="P26" s="130"/>
      <c r="Q26" s="130"/>
      <c r="R26" s="131"/>
      <c r="S26" s="132"/>
      <c r="T26" s="130"/>
      <c r="U26" s="129"/>
      <c r="V26" s="129"/>
      <c r="W26" s="129"/>
      <c r="X26" s="335">
        <f t="shared" si="1"/>
        <v>0</v>
      </c>
    </row>
    <row r="27" spans="1:24" ht="12">
      <c r="A27" s="323"/>
      <c r="B27" s="831"/>
      <c r="C27" s="832"/>
      <c r="D27" s="324"/>
      <c r="E27" s="833"/>
      <c r="F27" s="834"/>
      <c r="G27" s="128"/>
      <c r="H27" s="129"/>
      <c r="I27" s="128"/>
      <c r="J27" s="129"/>
      <c r="K27" s="128"/>
      <c r="L27" s="128"/>
      <c r="M27" s="129"/>
      <c r="N27" s="162">
        <f t="shared" si="0"/>
        <v>0</v>
      </c>
      <c r="O27" s="130"/>
      <c r="P27" s="130"/>
      <c r="Q27" s="130"/>
      <c r="R27" s="131"/>
      <c r="S27" s="132"/>
      <c r="T27" s="130"/>
      <c r="U27" s="129"/>
      <c r="V27" s="129"/>
      <c r="W27" s="129"/>
      <c r="X27" s="335">
        <f t="shared" si="1"/>
        <v>0</v>
      </c>
    </row>
    <row r="28" spans="1:24" ht="12">
      <c r="A28" s="323"/>
      <c r="B28" s="831"/>
      <c r="C28" s="832"/>
      <c r="D28" s="324"/>
      <c r="E28" s="833"/>
      <c r="F28" s="834"/>
      <c r="G28" s="128"/>
      <c r="H28" s="129"/>
      <c r="I28" s="128"/>
      <c r="J28" s="129"/>
      <c r="K28" s="128"/>
      <c r="L28" s="128"/>
      <c r="M28" s="129"/>
      <c r="N28" s="162">
        <f t="shared" si="0"/>
        <v>0</v>
      </c>
      <c r="O28" s="130"/>
      <c r="P28" s="130"/>
      <c r="Q28" s="130"/>
      <c r="R28" s="131"/>
      <c r="S28" s="132"/>
      <c r="T28" s="130"/>
      <c r="U28" s="129"/>
      <c r="V28" s="129"/>
      <c r="W28" s="129"/>
      <c r="X28" s="335">
        <f t="shared" si="1"/>
        <v>0</v>
      </c>
    </row>
    <row r="29" spans="1:24" ht="12">
      <c r="A29" s="323"/>
      <c r="B29" s="831"/>
      <c r="C29" s="832"/>
      <c r="D29" s="324"/>
      <c r="E29" s="833"/>
      <c r="F29" s="834"/>
      <c r="G29" s="128"/>
      <c r="H29" s="129"/>
      <c r="I29" s="128"/>
      <c r="J29" s="129"/>
      <c r="K29" s="128"/>
      <c r="L29" s="128"/>
      <c r="M29" s="129"/>
      <c r="N29" s="162">
        <f t="shared" si="0"/>
        <v>0</v>
      </c>
      <c r="O29" s="130"/>
      <c r="P29" s="130"/>
      <c r="Q29" s="130"/>
      <c r="R29" s="131"/>
      <c r="S29" s="132"/>
      <c r="T29" s="130"/>
      <c r="U29" s="129"/>
      <c r="V29" s="129"/>
      <c r="W29" s="129"/>
      <c r="X29" s="335">
        <f t="shared" si="1"/>
        <v>0</v>
      </c>
    </row>
    <row r="30" spans="1:24" ht="12">
      <c r="A30" s="323"/>
      <c r="B30" s="831"/>
      <c r="C30" s="832"/>
      <c r="D30" s="324"/>
      <c r="E30" s="833"/>
      <c r="F30" s="834"/>
      <c r="G30" s="128"/>
      <c r="H30" s="129"/>
      <c r="I30" s="128"/>
      <c r="J30" s="129"/>
      <c r="K30" s="128"/>
      <c r="L30" s="128"/>
      <c r="M30" s="129"/>
      <c r="N30" s="162">
        <f t="shared" si="0"/>
        <v>0</v>
      </c>
      <c r="O30" s="130"/>
      <c r="P30" s="130"/>
      <c r="Q30" s="130"/>
      <c r="R30" s="131"/>
      <c r="S30" s="132"/>
      <c r="T30" s="130"/>
      <c r="U30" s="129"/>
      <c r="V30" s="129"/>
      <c r="W30" s="129"/>
      <c r="X30" s="335">
        <f t="shared" si="1"/>
        <v>0</v>
      </c>
    </row>
    <row r="31" spans="1:24" ht="12">
      <c r="A31" s="323"/>
      <c r="B31" s="831"/>
      <c r="C31" s="832"/>
      <c r="D31" s="324"/>
      <c r="E31" s="833"/>
      <c r="F31" s="834"/>
      <c r="G31" s="128"/>
      <c r="H31" s="129"/>
      <c r="I31" s="128"/>
      <c r="J31" s="129"/>
      <c r="K31" s="128"/>
      <c r="L31" s="128"/>
      <c r="M31" s="129"/>
      <c r="N31" s="162">
        <f t="shared" si="0"/>
        <v>0</v>
      </c>
      <c r="O31" s="130"/>
      <c r="P31" s="130"/>
      <c r="Q31" s="130"/>
      <c r="R31" s="131"/>
      <c r="S31" s="132"/>
      <c r="T31" s="130"/>
      <c r="U31" s="129"/>
      <c r="V31" s="129"/>
      <c r="W31" s="129"/>
      <c r="X31" s="335">
        <f t="shared" si="1"/>
        <v>0</v>
      </c>
    </row>
    <row r="32" spans="1:24" ht="12">
      <c r="A32" s="323"/>
      <c r="B32" s="831"/>
      <c r="C32" s="832"/>
      <c r="D32" s="324"/>
      <c r="E32" s="833"/>
      <c r="F32" s="834"/>
      <c r="G32" s="128"/>
      <c r="H32" s="129"/>
      <c r="I32" s="128"/>
      <c r="J32" s="129"/>
      <c r="K32" s="128"/>
      <c r="L32" s="128"/>
      <c r="M32" s="129"/>
      <c r="N32" s="162">
        <f t="shared" si="0"/>
        <v>0</v>
      </c>
      <c r="O32" s="130"/>
      <c r="P32" s="130"/>
      <c r="Q32" s="130"/>
      <c r="R32" s="131"/>
      <c r="S32" s="132"/>
      <c r="T32" s="130"/>
      <c r="U32" s="129"/>
      <c r="V32" s="129"/>
      <c r="W32" s="129"/>
      <c r="X32" s="335">
        <f t="shared" si="1"/>
        <v>0</v>
      </c>
    </row>
    <row r="33" spans="1:24" ht="12">
      <c r="A33" s="323"/>
      <c r="B33" s="831"/>
      <c r="C33" s="832"/>
      <c r="D33" s="324"/>
      <c r="E33" s="833"/>
      <c r="F33" s="834"/>
      <c r="G33" s="128"/>
      <c r="H33" s="129"/>
      <c r="I33" s="128"/>
      <c r="J33" s="129"/>
      <c r="K33" s="128"/>
      <c r="L33" s="128"/>
      <c r="M33" s="129"/>
      <c r="N33" s="162">
        <f t="shared" si="0"/>
        <v>0</v>
      </c>
      <c r="O33" s="130"/>
      <c r="P33" s="130"/>
      <c r="Q33" s="130"/>
      <c r="R33" s="131"/>
      <c r="S33" s="132"/>
      <c r="T33" s="130"/>
      <c r="U33" s="129"/>
      <c r="V33" s="129"/>
      <c r="W33" s="129"/>
      <c r="X33" s="335">
        <f t="shared" si="1"/>
        <v>0</v>
      </c>
    </row>
    <row r="34" spans="1:24" ht="12">
      <c r="A34" s="323"/>
      <c r="B34" s="831"/>
      <c r="C34" s="832"/>
      <c r="D34" s="324"/>
      <c r="E34" s="833"/>
      <c r="F34" s="834"/>
      <c r="G34" s="128"/>
      <c r="H34" s="129"/>
      <c r="I34" s="128"/>
      <c r="J34" s="129"/>
      <c r="K34" s="128"/>
      <c r="L34" s="128"/>
      <c r="M34" s="129"/>
      <c r="N34" s="162">
        <f t="shared" si="0"/>
        <v>0</v>
      </c>
      <c r="O34" s="130"/>
      <c r="P34" s="130"/>
      <c r="Q34" s="130"/>
      <c r="R34" s="131"/>
      <c r="S34" s="132"/>
      <c r="T34" s="130"/>
      <c r="U34" s="129"/>
      <c r="V34" s="129"/>
      <c r="W34" s="129"/>
      <c r="X34" s="335">
        <f t="shared" si="1"/>
        <v>0</v>
      </c>
    </row>
    <row r="35" spans="1:24" ht="12">
      <c r="A35" s="323"/>
      <c r="B35" s="831"/>
      <c r="C35" s="832"/>
      <c r="D35" s="324"/>
      <c r="E35" s="833"/>
      <c r="F35" s="834"/>
      <c r="G35" s="128"/>
      <c r="H35" s="129"/>
      <c r="I35" s="128"/>
      <c r="J35" s="129"/>
      <c r="K35" s="128"/>
      <c r="L35" s="128"/>
      <c r="M35" s="129"/>
      <c r="N35" s="162">
        <f t="shared" si="0"/>
        <v>0</v>
      </c>
      <c r="O35" s="130"/>
      <c r="P35" s="130"/>
      <c r="Q35" s="130"/>
      <c r="R35" s="131"/>
      <c r="S35" s="132"/>
      <c r="T35" s="130"/>
      <c r="U35" s="129"/>
      <c r="V35" s="129"/>
      <c r="W35" s="129"/>
      <c r="X35" s="335">
        <f t="shared" si="1"/>
        <v>0</v>
      </c>
    </row>
    <row r="36" spans="1:24" ht="12">
      <c r="A36" s="323"/>
      <c r="B36" s="831"/>
      <c r="C36" s="832"/>
      <c r="D36" s="324"/>
      <c r="E36" s="833"/>
      <c r="F36" s="834"/>
      <c r="G36" s="128"/>
      <c r="H36" s="129"/>
      <c r="I36" s="128"/>
      <c r="J36" s="129"/>
      <c r="K36" s="128"/>
      <c r="L36" s="128"/>
      <c r="M36" s="129"/>
      <c r="N36" s="162">
        <f t="shared" si="0"/>
        <v>0</v>
      </c>
      <c r="O36" s="130"/>
      <c r="P36" s="130"/>
      <c r="Q36" s="130"/>
      <c r="R36" s="131"/>
      <c r="S36" s="132"/>
      <c r="T36" s="130"/>
      <c r="U36" s="129"/>
      <c r="V36" s="129"/>
      <c r="W36" s="129"/>
      <c r="X36" s="335">
        <f t="shared" si="1"/>
        <v>0</v>
      </c>
    </row>
    <row r="37" spans="1:24" ht="12">
      <c r="A37" s="323"/>
      <c r="B37" s="831"/>
      <c r="C37" s="832"/>
      <c r="D37" s="324"/>
      <c r="E37" s="833"/>
      <c r="F37" s="834"/>
      <c r="G37" s="128"/>
      <c r="H37" s="129"/>
      <c r="I37" s="128"/>
      <c r="J37" s="129"/>
      <c r="K37" s="128"/>
      <c r="L37" s="128"/>
      <c r="M37" s="129"/>
      <c r="N37" s="162">
        <f t="shared" si="0"/>
        <v>0</v>
      </c>
      <c r="O37" s="130"/>
      <c r="P37" s="130"/>
      <c r="Q37" s="130"/>
      <c r="R37" s="131"/>
      <c r="S37" s="132"/>
      <c r="T37" s="130"/>
      <c r="U37" s="129"/>
      <c r="V37" s="129"/>
      <c r="W37" s="129"/>
      <c r="X37" s="335">
        <f t="shared" si="1"/>
        <v>0</v>
      </c>
    </row>
    <row r="38" spans="1:24" ht="12">
      <c r="A38" s="323"/>
      <c r="B38" s="831"/>
      <c r="C38" s="832"/>
      <c r="D38" s="324"/>
      <c r="E38" s="833"/>
      <c r="F38" s="834"/>
      <c r="G38" s="128"/>
      <c r="H38" s="129"/>
      <c r="I38" s="128"/>
      <c r="J38" s="129"/>
      <c r="K38" s="128"/>
      <c r="L38" s="128"/>
      <c r="M38" s="129"/>
      <c r="N38" s="162">
        <f t="shared" si="0"/>
        <v>0</v>
      </c>
      <c r="O38" s="130"/>
      <c r="P38" s="130"/>
      <c r="Q38" s="130"/>
      <c r="R38" s="131"/>
      <c r="S38" s="132"/>
      <c r="T38" s="130"/>
      <c r="U38" s="129"/>
      <c r="V38" s="129"/>
      <c r="W38" s="129"/>
      <c r="X38" s="335">
        <f t="shared" si="1"/>
        <v>0</v>
      </c>
    </row>
    <row r="39" spans="1:24" ht="12">
      <c r="A39" s="323"/>
      <c r="B39" s="831"/>
      <c r="C39" s="832"/>
      <c r="D39" s="324"/>
      <c r="E39" s="833"/>
      <c r="F39" s="834"/>
      <c r="G39" s="128"/>
      <c r="H39" s="129"/>
      <c r="I39" s="128"/>
      <c r="J39" s="129"/>
      <c r="K39" s="128"/>
      <c r="L39" s="128"/>
      <c r="M39" s="129"/>
      <c r="N39" s="162">
        <f t="shared" si="0"/>
        <v>0</v>
      </c>
      <c r="O39" s="130"/>
      <c r="P39" s="130"/>
      <c r="Q39" s="130"/>
      <c r="R39" s="131"/>
      <c r="S39" s="132"/>
      <c r="T39" s="130"/>
      <c r="U39" s="129"/>
      <c r="V39" s="129"/>
      <c r="W39" s="129"/>
      <c r="X39" s="335">
        <f t="shared" si="1"/>
        <v>0</v>
      </c>
    </row>
    <row r="40" spans="1:24" ht="12">
      <c r="A40" s="323"/>
      <c r="B40" s="831"/>
      <c r="C40" s="832"/>
      <c r="D40" s="324"/>
      <c r="E40" s="833"/>
      <c r="F40" s="834"/>
      <c r="G40" s="128"/>
      <c r="H40" s="129"/>
      <c r="I40" s="128"/>
      <c r="J40" s="129"/>
      <c r="K40" s="128"/>
      <c r="L40" s="128"/>
      <c r="M40" s="129"/>
      <c r="N40" s="162">
        <f t="shared" si="0"/>
        <v>0</v>
      </c>
      <c r="O40" s="130"/>
      <c r="P40" s="130"/>
      <c r="Q40" s="130"/>
      <c r="R40" s="131"/>
      <c r="S40" s="132"/>
      <c r="T40" s="130"/>
      <c r="U40" s="129"/>
      <c r="V40" s="129"/>
      <c r="W40" s="129"/>
      <c r="X40" s="335">
        <f t="shared" si="1"/>
        <v>0</v>
      </c>
    </row>
    <row r="41" spans="1:24" ht="12">
      <c r="A41" s="323"/>
      <c r="B41" s="831"/>
      <c r="C41" s="832"/>
      <c r="D41" s="324"/>
      <c r="E41" s="833"/>
      <c r="F41" s="834"/>
      <c r="G41" s="128"/>
      <c r="H41" s="129"/>
      <c r="I41" s="128"/>
      <c r="J41" s="129"/>
      <c r="K41" s="128"/>
      <c r="L41" s="128"/>
      <c r="M41" s="129"/>
      <c r="N41" s="162">
        <f t="shared" si="0"/>
        <v>0</v>
      </c>
      <c r="O41" s="130"/>
      <c r="P41" s="130"/>
      <c r="Q41" s="130"/>
      <c r="R41" s="131"/>
      <c r="S41" s="132"/>
      <c r="T41" s="130"/>
      <c r="U41" s="129"/>
      <c r="V41" s="129"/>
      <c r="W41" s="129"/>
      <c r="X41" s="335">
        <f t="shared" si="1"/>
        <v>0</v>
      </c>
    </row>
    <row r="42" spans="1:24" ht="12">
      <c r="A42" s="323"/>
      <c r="B42" s="831"/>
      <c r="C42" s="832"/>
      <c r="D42" s="324"/>
      <c r="E42" s="833"/>
      <c r="F42" s="834"/>
      <c r="G42" s="128"/>
      <c r="H42" s="129"/>
      <c r="I42" s="128"/>
      <c r="J42" s="129"/>
      <c r="K42" s="128"/>
      <c r="L42" s="128"/>
      <c r="M42" s="129"/>
      <c r="N42" s="162">
        <f t="shared" si="0"/>
        <v>0</v>
      </c>
      <c r="O42" s="130"/>
      <c r="P42" s="130"/>
      <c r="Q42" s="130"/>
      <c r="R42" s="131"/>
      <c r="S42" s="132"/>
      <c r="T42" s="130"/>
      <c r="U42" s="129"/>
      <c r="V42" s="129"/>
      <c r="W42" s="129"/>
      <c r="X42" s="335">
        <f t="shared" si="1"/>
        <v>0</v>
      </c>
    </row>
    <row r="43" spans="1:24" ht="12">
      <c r="A43" s="323"/>
      <c r="B43" s="831"/>
      <c r="C43" s="832"/>
      <c r="D43" s="324"/>
      <c r="E43" s="833"/>
      <c r="F43" s="834"/>
      <c r="G43" s="128"/>
      <c r="H43" s="129"/>
      <c r="I43" s="128"/>
      <c r="J43" s="129"/>
      <c r="K43" s="128"/>
      <c r="L43" s="128"/>
      <c r="M43" s="129"/>
      <c r="N43" s="162">
        <f t="shared" si="0"/>
        <v>0</v>
      </c>
      <c r="O43" s="130"/>
      <c r="P43" s="130"/>
      <c r="Q43" s="130"/>
      <c r="R43" s="131"/>
      <c r="S43" s="132"/>
      <c r="T43" s="130"/>
      <c r="U43" s="129"/>
      <c r="V43" s="129"/>
      <c r="W43" s="129"/>
      <c r="X43" s="335">
        <f t="shared" si="1"/>
        <v>0</v>
      </c>
    </row>
    <row r="44" spans="1:24" ht="12">
      <c r="A44" s="323"/>
      <c r="B44" s="831"/>
      <c r="C44" s="832"/>
      <c r="D44" s="324"/>
      <c r="E44" s="833"/>
      <c r="F44" s="834"/>
      <c r="G44" s="128"/>
      <c r="H44" s="129"/>
      <c r="I44" s="128"/>
      <c r="J44" s="129"/>
      <c r="K44" s="128"/>
      <c r="L44" s="128"/>
      <c r="M44" s="129"/>
      <c r="N44" s="162">
        <f t="shared" si="0"/>
        <v>0</v>
      </c>
      <c r="O44" s="130"/>
      <c r="P44" s="130"/>
      <c r="Q44" s="130"/>
      <c r="R44" s="131"/>
      <c r="S44" s="132"/>
      <c r="T44" s="130"/>
      <c r="U44" s="129"/>
      <c r="V44" s="129"/>
      <c r="W44" s="129"/>
      <c r="X44" s="335">
        <f t="shared" si="1"/>
        <v>0</v>
      </c>
    </row>
    <row r="45" spans="1:24" ht="12">
      <c r="A45" s="323"/>
      <c r="B45" s="831"/>
      <c r="C45" s="832"/>
      <c r="D45" s="324"/>
      <c r="E45" s="833"/>
      <c r="F45" s="834"/>
      <c r="G45" s="128"/>
      <c r="H45" s="129"/>
      <c r="I45" s="128"/>
      <c r="J45" s="129"/>
      <c r="K45" s="128"/>
      <c r="L45" s="128"/>
      <c r="M45" s="129"/>
      <c r="N45" s="162">
        <f t="shared" ref="N45:N64" si="2">SUM(H45*J45*M45)</f>
        <v>0</v>
      </c>
      <c r="O45" s="130"/>
      <c r="P45" s="130"/>
      <c r="Q45" s="130"/>
      <c r="R45" s="131"/>
      <c r="S45" s="132"/>
      <c r="T45" s="130"/>
      <c r="U45" s="129"/>
      <c r="V45" s="129"/>
      <c r="W45" s="129"/>
      <c r="X45" s="335">
        <f t="shared" si="1"/>
        <v>0</v>
      </c>
    </row>
    <row r="46" spans="1:24" ht="12">
      <c r="A46" s="323"/>
      <c r="B46" s="831"/>
      <c r="C46" s="832"/>
      <c r="D46" s="324"/>
      <c r="E46" s="833"/>
      <c r="F46" s="834"/>
      <c r="G46" s="128"/>
      <c r="H46" s="129"/>
      <c r="I46" s="128"/>
      <c r="J46" s="129"/>
      <c r="K46" s="128"/>
      <c r="L46" s="128"/>
      <c r="M46" s="129"/>
      <c r="N46" s="162">
        <f t="shared" si="2"/>
        <v>0</v>
      </c>
      <c r="O46" s="130"/>
      <c r="P46" s="130"/>
      <c r="Q46" s="130"/>
      <c r="R46" s="131"/>
      <c r="S46" s="132"/>
      <c r="T46" s="130"/>
      <c r="U46" s="129"/>
      <c r="V46" s="129"/>
      <c r="W46" s="129"/>
      <c r="X46" s="335">
        <f t="shared" si="1"/>
        <v>0</v>
      </c>
    </row>
    <row r="47" spans="1:24" ht="12">
      <c r="A47" s="323"/>
      <c r="B47" s="831"/>
      <c r="C47" s="832"/>
      <c r="D47" s="324"/>
      <c r="E47" s="833"/>
      <c r="F47" s="834"/>
      <c r="G47" s="128"/>
      <c r="H47" s="129"/>
      <c r="I47" s="128"/>
      <c r="J47" s="129"/>
      <c r="K47" s="128"/>
      <c r="L47" s="128"/>
      <c r="M47" s="129"/>
      <c r="N47" s="162">
        <f t="shared" si="2"/>
        <v>0</v>
      </c>
      <c r="O47" s="130"/>
      <c r="P47" s="130"/>
      <c r="Q47" s="130"/>
      <c r="R47" s="131"/>
      <c r="S47" s="132"/>
      <c r="T47" s="130"/>
      <c r="U47" s="129"/>
      <c r="V47" s="129"/>
      <c r="W47" s="129"/>
      <c r="X47" s="335">
        <f t="shared" si="1"/>
        <v>0</v>
      </c>
    </row>
    <row r="48" spans="1:24" ht="12">
      <c r="A48" s="323"/>
      <c r="B48" s="831"/>
      <c r="C48" s="832"/>
      <c r="D48" s="324"/>
      <c r="E48" s="833"/>
      <c r="F48" s="834"/>
      <c r="G48" s="128"/>
      <c r="H48" s="129"/>
      <c r="I48" s="128"/>
      <c r="J48" s="129"/>
      <c r="K48" s="128"/>
      <c r="L48" s="128"/>
      <c r="M48" s="129"/>
      <c r="N48" s="162">
        <f t="shared" si="2"/>
        <v>0</v>
      </c>
      <c r="O48" s="130"/>
      <c r="P48" s="130"/>
      <c r="Q48" s="130"/>
      <c r="R48" s="131"/>
      <c r="S48" s="132"/>
      <c r="T48" s="130"/>
      <c r="U48" s="129"/>
      <c r="V48" s="129"/>
      <c r="W48" s="129"/>
      <c r="X48" s="335">
        <f t="shared" si="1"/>
        <v>0</v>
      </c>
    </row>
    <row r="49" spans="1:24" ht="12">
      <c r="A49" s="323"/>
      <c r="B49" s="831"/>
      <c r="C49" s="832"/>
      <c r="D49" s="324"/>
      <c r="E49" s="833"/>
      <c r="F49" s="834"/>
      <c r="G49" s="128"/>
      <c r="H49" s="129"/>
      <c r="I49" s="128"/>
      <c r="J49" s="129"/>
      <c r="K49" s="128"/>
      <c r="L49" s="128"/>
      <c r="M49" s="129"/>
      <c r="N49" s="162">
        <f t="shared" si="2"/>
        <v>0</v>
      </c>
      <c r="O49" s="130"/>
      <c r="P49" s="130"/>
      <c r="Q49" s="130"/>
      <c r="R49" s="131"/>
      <c r="S49" s="132"/>
      <c r="T49" s="130"/>
      <c r="U49" s="129"/>
      <c r="V49" s="129"/>
      <c r="W49" s="129"/>
      <c r="X49" s="335">
        <f t="shared" si="1"/>
        <v>0</v>
      </c>
    </row>
    <row r="50" spans="1:24" ht="12">
      <c r="A50" s="323"/>
      <c r="B50" s="831"/>
      <c r="C50" s="832"/>
      <c r="D50" s="324"/>
      <c r="E50" s="833"/>
      <c r="F50" s="834"/>
      <c r="G50" s="128"/>
      <c r="H50" s="129"/>
      <c r="I50" s="128"/>
      <c r="J50" s="129"/>
      <c r="K50" s="128"/>
      <c r="L50" s="128"/>
      <c r="M50" s="129"/>
      <c r="N50" s="162">
        <f t="shared" si="2"/>
        <v>0</v>
      </c>
      <c r="O50" s="130"/>
      <c r="P50" s="130"/>
      <c r="Q50" s="130"/>
      <c r="R50" s="131"/>
      <c r="S50" s="132"/>
      <c r="T50" s="130"/>
      <c r="U50" s="129"/>
      <c r="V50" s="129"/>
      <c r="W50" s="129"/>
      <c r="X50" s="335">
        <f t="shared" si="1"/>
        <v>0</v>
      </c>
    </row>
    <row r="51" spans="1:24" ht="12">
      <c r="A51" s="323"/>
      <c r="B51" s="831"/>
      <c r="C51" s="832"/>
      <c r="D51" s="324"/>
      <c r="E51" s="833"/>
      <c r="F51" s="834"/>
      <c r="G51" s="128"/>
      <c r="H51" s="129"/>
      <c r="I51" s="128"/>
      <c r="J51" s="129"/>
      <c r="K51" s="128"/>
      <c r="L51" s="128"/>
      <c r="M51" s="129"/>
      <c r="N51" s="162">
        <f t="shared" si="2"/>
        <v>0</v>
      </c>
      <c r="O51" s="130"/>
      <c r="P51" s="130"/>
      <c r="Q51" s="130"/>
      <c r="R51" s="131"/>
      <c r="S51" s="132"/>
      <c r="T51" s="130"/>
      <c r="U51" s="129"/>
      <c r="V51" s="129"/>
      <c r="W51" s="129"/>
      <c r="X51" s="335">
        <f t="shared" si="1"/>
        <v>0</v>
      </c>
    </row>
    <row r="52" spans="1:24" ht="12">
      <c r="A52" s="323"/>
      <c r="B52" s="831"/>
      <c r="C52" s="832"/>
      <c r="D52" s="324"/>
      <c r="E52" s="833"/>
      <c r="F52" s="834"/>
      <c r="G52" s="128"/>
      <c r="H52" s="129"/>
      <c r="I52" s="128"/>
      <c r="J52" s="129"/>
      <c r="K52" s="128"/>
      <c r="L52" s="128"/>
      <c r="M52" s="129"/>
      <c r="N52" s="162">
        <f t="shared" si="2"/>
        <v>0</v>
      </c>
      <c r="O52" s="130"/>
      <c r="P52" s="130"/>
      <c r="Q52" s="130"/>
      <c r="R52" s="131"/>
      <c r="S52" s="132"/>
      <c r="T52" s="130"/>
      <c r="U52" s="129"/>
      <c r="V52" s="129"/>
      <c r="W52" s="129"/>
      <c r="X52" s="335">
        <f t="shared" si="1"/>
        <v>0</v>
      </c>
    </row>
    <row r="53" spans="1:24" ht="12">
      <c r="A53" s="323"/>
      <c r="B53" s="831"/>
      <c r="C53" s="832"/>
      <c r="D53" s="324"/>
      <c r="E53" s="833"/>
      <c r="F53" s="834"/>
      <c r="G53" s="128"/>
      <c r="H53" s="129"/>
      <c r="I53" s="128"/>
      <c r="J53" s="129"/>
      <c r="K53" s="128"/>
      <c r="L53" s="128"/>
      <c r="M53" s="129"/>
      <c r="N53" s="162">
        <f t="shared" si="2"/>
        <v>0</v>
      </c>
      <c r="O53" s="130"/>
      <c r="P53" s="130"/>
      <c r="Q53" s="130"/>
      <c r="R53" s="131"/>
      <c r="S53" s="132"/>
      <c r="T53" s="130"/>
      <c r="U53" s="129"/>
      <c r="V53" s="129"/>
      <c r="W53" s="129"/>
      <c r="X53" s="335">
        <f t="shared" si="1"/>
        <v>0</v>
      </c>
    </row>
    <row r="54" spans="1:24" ht="12">
      <c r="A54" s="323"/>
      <c r="B54" s="831"/>
      <c r="C54" s="832"/>
      <c r="D54" s="324"/>
      <c r="E54" s="833"/>
      <c r="F54" s="834"/>
      <c r="G54" s="128"/>
      <c r="H54" s="129"/>
      <c r="I54" s="128"/>
      <c r="J54" s="129"/>
      <c r="K54" s="128"/>
      <c r="L54" s="128"/>
      <c r="M54" s="129"/>
      <c r="N54" s="162">
        <f t="shared" si="2"/>
        <v>0</v>
      </c>
      <c r="O54" s="130"/>
      <c r="P54" s="130"/>
      <c r="Q54" s="130"/>
      <c r="R54" s="131"/>
      <c r="S54" s="132"/>
      <c r="T54" s="130"/>
      <c r="U54" s="129"/>
      <c r="V54" s="129"/>
      <c r="W54" s="129"/>
      <c r="X54" s="335">
        <f t="shared" si="1"/>
        <v>0</v>
      </c>
    </row>
    <row r="55" spans="1:24" ht="12">
      <c r="A55" s="323"/>
      <c r="B55" s="831"/>
      <c r="C55" s="832"/>
      <c r="D55" s="324"/>
      <c r="E55" s="833"/>
      <c r="F55" s="834"/>
      <c r="G55" s="128"/>
      <c r="H55" s="129"/>
      <c r="I55" s="128"/>
      <c r="J55" s="129"/>
      <c r="K55" s="128"/>
      <c r="L55" s="128"/>
      <c r="M55" s="129"/>
      <c r="N55" s="162">
        <f t="shared" si="2"/>
        <v>0</v>
      </c>
      <c r="O55" s="130"/>
      <c r="P55" s="130"/>
      <c r="Q55" s="130"/>
      <c r="R55" s="131"/>
      <c r="S55" s="132"/>
      <c r="T55" s="130"/>
      <c r="U55" s="129"/>
      <c r="V55" s="129"/>
      <c r="W55" s="129"/>
      <c r="X55" s="335">
        <f t="shared" si="1"/>
        <v>0</v>
      </c>
    </row>
    <row r="56" spans="1:24" ht="12">
      <c r="A56" s="323"/>
      <c r="B56" s="831"/>
      <c r="C56" s="832"/>
      <c r="D56" s="324"/>
      <c r="E56" s="833"/>
      <c r="F56" s="834"/>
      <c r="G56" s="128"/>
      <c r="H56" s="129"/>
      <c r="I56" s="128"/>
      <c r="J56" s="129"/>
      <c r="K56" s="128"/>
      <c r="L56" s="128"/>
      <c r="M56" s="129"/>
      <c r="N56" s="162">
        <f t="shared" si="2"/>
        <v>0</v>
      </c>
      <c r="O56" s="130"/>
      <c r="P56" s="130"/>
      <c r="Q56" s="130"/>
      <c r="R56" s="131"/>
      <c r="S56" s="132"/>
      <c r="T56" s="130"/>
      <c r="U56" s="129"/>
      <c r="V56" s="129"/>
      <c r="W56" s="129"/>
      <c r="X56" s="335">
        <f t="shared" si="1"/>
        <v>0</v>
      </c>
    </row>
    <row r="57" spans="1:24" ht="12">
      <c r="A57" s="323"/>
      <c r="B57" s="831"/>
      <c r="C57" s="832"/>
      <c r="D57" s="324"/>
      <c r="E57" s="833"/>
      <c r="F57" s="834"/>
      <c r="G57" s="128"/>
      <c r="H57" s="129"/>
      <c r="I57" s="128"/>
      <c r="J57" s="129"/>
      <c r="K57" s="128"/>
      <c r="L57" s="128"/>
      <c r="M57" s="129"/>
      <c r="N57" s="162">
        <f t="shared" si="2"/>
        <v>0</v>
      </c>
      <c r="O57" s="130"/>
      <c r="P57" s="130"/>
      <c r="Q57" s="130"/>
      <c r="R57" s="131"/>
      <c r="S57" s="132"/>
      <c r="T57" s="130"/>
      <c r="U57" s="129"/>
      <c r="V57" s="129"/>
      <c r="W57" s="129"/>
      <c r="X57" s="335">
        <f t="shared" si="1"/>
        <v>0</v>
      </c>
    </row>
    <row r="58" spans="1:24" ht="12">
      <c r="A58" s="323"/>
      <c r="B58" s="831"/>
      <c r="C58" s="832"/>
      <c r="D58" s="324"/>
      <c r="E58" s="833"/>
      <c r="F58" s="834"/>
      <c r="G58" s="128"/>
      <c r="H58" s="129"/>
      <c r="I58" s="128"/>
      <c r="J58" s="129"/>
      <c r="K58" s="128"/>
      <c r="L58" s="128"/>
      <c r="M58" s="129"/>
      <c r="N58" s="162">
        <f t="shared" si="2"/>
        <v>0</v>
      </c>
      <c r="O58" s="130"/>
      <c r="P58" s="130"/>
      <c r="Q58" s="130"/>
      <c r="R58" s="131"/>
      <c r="S58" s="132"/>
      <c r="T58" s="130"/>
      <c r="U58" s="129"/>
      <c r="V58" s="129"/>
      <c r="W58" s="129"/>
      <c r="X58" s="335">
        <f t="shared" si="1"/>
        <v>0</v>
      </c>
    </row>
    <row r="59" spans="1:24" ht="12">
      <c r="A59" s="323"/>
      <c r="B59" s="831"/>
      <c r="C59" s="832"/>
      <c r="D59" s="324"/>
      <c r="E59" s="833"/>
      <c r="F59" s="834"/>
      <c r="G59" s="128"/>
      <c r="H59" s="129"/>
      <c r="I59" s="128"/>
      <c r="J59" s="129"/>
      <c r="K59" s="128"/>
      <c r="L59" s="128"/>
      <c r="M59" s="129"/>
      <c r="N59" s="162">
        <f t="shared" si="2"/>
        <v>0</v>
      </c>
      <c r="O59" s="130"/>
      <c r="P59" s="130"/>
      <c r="Q59" s="130"/>
      <c r="R59" s="131"/>
      <c r="S59" s="132"/>
      <c r="T59" s="130"/>
      <c r="U59" s="129"/>
      <c r="V59" s="129"/>
      <c r="W59" s="129"/>
      <c r="X59" s="335">
        <f t="shared" si="1"/>
        <v>0</v>
      </c>
    </row>
    <row r="60" spans="1:24" ht="12">
      <c r="A60" s="323"/>
      <c r="B60" s="831"/>
      <c r="C60" s="832"/>
      <c r="D60" s="324"/>
      <c r="E60" s="833"/>
      <c r="F60" s="834"/>
      <c r="G60" s="128"/>
      <c r="H60" s="129"/>
      <c r="I60" s="128"/>
      <c r="J60" s="129"/>
      <c r="K60" s="128"/>
      <c r="L60" s="128"/>
      <c r="M60" s="129"/>
      <c r="N60" s="162">
        <f t="shared" si="2"/>
        <v>0</v>
      </c>
      <c r="O60" s="130"/>
      <c r="P60" s="130"/>
      <c r="Q60" s="130"/>
      <c r="R60" s="131"/>
      <c r="S60" s="132"/>
      <c r="T60" s="130"/>
      <c r="U60" s="129"/>
      <c r="V60" s="129"/>
      <c r="W60" s="129"/>
      <c r="X60" s="335">
        <f t="shared" si="1"/>
        <v>0</v>
      </c>
    </row>
    <row r="61" spans="1:24" ht="12">
      <c r="A61" s="323"/>
      <c r="B61" s="831"/>
      <c r="C61" s="832"/>
      <c r="D61" s="324"/>
      <c r="E61" s="833"/>
      <c r="F61" s="834"/>
      <c r="G61" s="128"/>
      <c r="H61" s="129"/>
      <c r="I61" s="128"/>
      <c r="J61" s="129"/>
      <c r="K61" s="128"/>
      <c r="L61" s="128"/>
      <c r="M61" s="129"/>
      <c r="N61" s="162">
        <f t="shared" si="2"/>
        <v>0</v>
      </c>
      <c r="O61" s="130"/>
      <c r="P61" s="130"/>
      <c r="Q61" s="130"/>
      <c r="R61" s="131"/>
      <c r="S61" s="132"/>
      <c r="T61" s="130"/>
      <c r="U61" s="129"/>
      <c r="V61" s="129"/>
      <c r="W61" s="129"/>
      <c r="X61" s="335">
        <f t="shared" si="1"/>
        <v>0</v>
      </c>
    </row>
    <row r="62" spans="1:24" ht="12">
      <c r="A62" s="323"/>
      <c r="B62" s="831"/>
      <c r="C62" s="832"/>
      <c r="D62" s="324"/>
      <c r="E62" s="833"/>
      <c r="F62" s="834"/>
      <c r="G62" s="128"/>
      <c r="H62" s="129"/>
      <c r="I62" s="128"/>
      <c r="J62" s="129"/>
      <c r="K62" s="128"/>
      <c r="L62" s="128"/>
      <c r="M62" s="129"/>
      <c r="N62" s="162">
        <f t="shared" si="2"/>
        <v>0</v>
      </c>
      <c r="O62" s="130"/>
      <c r="P62" s="130"/>
      <c r="Q62" s="130"/>
      <c r="R62" s="131"/>
      <c r="S62" s="132"/>
      <c r="T62" s="130"/>
      <c r="U62" s="129"/>
      <c r="V62" s="129"/>
      <c r="W62" s="129"/>
      <c r="X62" s="335">
        <f t="shared" si="1"/>
        <v>0</v>
      </c>
    </row>
    <row r="63" spans="1:24" ht="12">
      <c r="A63" s="323"/>
      <c r="B63" s="831"/>
      <c r="C63" s="832"/>
      <c r="D63" s="324"/>
      <c r="E63" s="833"/>
      <c r="F63" s="834"/>
      <c r="G63" s="128"/>
      <c r="H63" s="129"/>
      <c r="I63" s="128"/>
      <c r="J63" s="129"/>
      <c r="K63" s="128"/>
      <c r="L63" s="128"/>
      <c r="M63" s="129"/>
      <c r="N63" s="162">
        <f t="shared" si="2"/>
        <v>0</v>
      </c>
      <c r="O63" s="130"/>
      <c r="P63" s="130"/>
      <c r="Q63" s="130"/>
      <c r="R63" s="131"/>
      <c r="S63" s="132"/>
      <c r="T63" s="130"/>
      <c r="U63" s="129"/>
      <c r="V63" s="129"/>
      <c r="W63" s="129"/>
      <c r="X63" s="335">
        <f t="shared" si="1"/>
        <v>0</v>
      </c>
    </row>
    <row r="64" spans="1:24" ht="12.75" thickBot="1">
      <c r="A64" s="336"/>
      <c r="B64" s="835"/>
      <c r="C64" s="836"/>
      <c r="D64" s="337"/>
      <c r="E64" s="837"/>
      <c r="F64" s="838"/>
      <c r="G64" s="338"/>
      <c r="H64" s="339"/>
      <c r="I64" s="338"/>
      <c r="J64" s="339"/>
      <c r="K64" s="338"/>
      <c r="L64" s="338"/>
      <c r="M64" s="339"/>
      <c r="N64" s="340">
        <f t="shared" si="2"/>
        <v>0</v>
      </c>
      <c r="O64" s="341"/>
      <c r="P64" s="341"/>
      <c r="Q64" s="341"/>
      <c r="R64" s="342"/>
      <c r="S64" s="343"/>
      <c r="T64" s="341"/>
      <c r="U64" s="339"/>
      <c r="V64" s="339"/>
      <c r="W64" s="339"/>
      <c r="X64" s="344">
        <f t="shared" si="1"/>
        <v>0</v>
      </c>
    </row>
  </sheetData>
  <mergeCells count="140">
    <mergeCell ref="A1:X3"/>
    <mergeCell ref="F5:G5"/>
    <mergeCell ref="J5:O5"/>
    <mergeCell ref="F6:G6"/>
    <mergeCell ref="J6:O6"/>
    <mergeCell ref="T6:U6"/>
    <mergeCell ref="N10:N12"/>
    <mergeCell ref="A10:A12"/>
    <mergeCell ref="B10:C12"/>
    <mergeCell ref="D10:D12"/>
    <mergeCell ref="E10:F12"/>
    <mergeCell ref="G10:G12"/>
    <mergeCell ref="H10:H12"/>
    <mergeCell ref="F7:O7"/>
    <mergeCell ref="V7:X7"/>
    <mergeCell ref="B8:E8"/>
    <mergeCell ref="F8:G8"/>
    <mergeCell ref="A9:M9"/>
    <mergeCell ref="Q9:R9"/>
    <mergeCell ref="S9:X9"/>
    <mergeCell ref="B15:C15"/>
    <mergeCell ref="E15:F15"/>
    <mergeCell ref="B16:C16"/>
    <mergeCell ref="E16:F16"/>
    <mergeCell ref="B17:C17"/>
    <mergeCell ref="E17:F17"/>
    <mergeCell ref="V10:V12"/>
    <mergeCell ref="W10:W12"/>
    <mergeCell ref="X10:X12"/>
    <mergeCell ref="B13:C13"/>
    <mergeCell ref="E13:F13"/>
    <mergeCell ref="B14:C14"/>
    <mergeCell ref="E14:F14"/>
    <mergeCell ref="O10:O12"/>
    <mergeCell ref="Q10:Q12"/>
    <mergeCell ref="R10:R12"/>
    <mergeCell ref="S10:S12"/>
    <mergeCell ref="T10:T12"/>
    <mergeCell ref="U10:U12"/>
    <mergeCell ref="I10:I12"/>
    <mergeCell ref="J10:J12"/>
    <mergeCell ref="K10:K12"/>
    <mergeCell ref="L10:L12"/>
    <mergeCell ref="M10:M12"/>
    <mergeCell ref="B21:C21"/>
    <mergeCell ref="E21:F21"/>
    <mergeCell ref="B22:C22"/>
    <mergeCell ref="E22:F22"/>
    <mergeCell ref="B23:C23"/>
    <mergeCell ref="E23:F23"/>
    <mergeCell ref="B18:C18"/>
    <mergeCell ref="E18:F18"/>
    <mergeCell ref="B19:C19"/>
    <mergeCell ref="E19:F19"/>
    <mergeCell ref="B20:C20"/>
    <mergeCell ref="E20:F20"/>
    <mergeCell ref="B27:C27"/>
    <mergeCell ref="E27:F27"/>
    <mergeCell ref="B28:C28"/>
    <mergeCell ref="E28:F28"/>
    <mergeCell ref="B29:C29"/>
    <mergeCell ref="E29:F29"/>
    <mergeCell ref="B24:C24"/>
    <mergeCell ref="E24:F24"/>
    <mergeCell ref="B25:C25"/>
    <mergeCell ref="E25:F25"/>
    <mergeCell ref="B26:C26"/>
    <mergeCell ref="E26:F26"/>
    <mergeCell ref="B33:C33"/>
    <mergeCell ref="E33:F33"/>
    <mergeCell ref="B34:C34"/>
    <mergeCell ref="E34:F34"/>
    <mergeCell ref="B35:C35"/>
    <mergeCell ref="E35:F35"/>
    <mergeCell ref="B30:C30"/>
    <mergeCell ref="E30:F30"/>
    <mergeCell ref="B31:C31"/>
    <mergeCell ref="E31:F31"/>
    <mergeCell ref="B32:C32"/>
    <mergeCell ref="E32:F32"/>
    <mergeCell ref="B39:C39"/>
    <mergeCell ref="E39:F39"/>
    <mergeCell ref="B40:C40"/>
    <mergeCell ref="E40:F40"/>
    <mergeCell ref="B41:C41"/>
    <mergeCell ref="E41:F41"/>
    <mergeCell ref="B36:C36"/>
    <mergeCell ref="E36:F36"/>
    <mergeCell ref="B37:C37"/>
    <mergeCell ref="E37:F37"/>
    <mergeCell ref="B38:C38"/>
    <mergeCell ref="E38:F38"/>
    <mergeCell ref="B45:C45"/>
    <mergeCell ref="E45:F45"/>
    <mergeCell ref="B46:C46"/>
    <mergeCell ref="E46:F46"/>
    <mergeCell ref="B47:C47"/>
    <mergeCell ref="E47:F47"/>
    <mergeCell ref="B42:C42"/>
    <mergeCell ref="E42:F42"/>
    <mergeCell ref="B43:C43"/>
    <mergeCell ref="E43:F43"/>
    <mergeCell ref="B44:C44"/>
    <mergeCell ref="E44:F44"/>
    <mergeCell ref="B51:C51"/>
    <mergeCell ref="E51:F51"/>
    <mergeCell ref="B52:C52"/>
    <mergeCell ref="E52:F52"/>
    <mergeCell ref="B53:C53"/>
    <mergeCell ref="E53:F53"/>
    <mergeCell ref="B48:C48"/>
    <mergeCell ref="E48:F48"/>
    <mergeCell ref="B49:C49"/>
    <mergeCell ref="E49:F49"/>
    <mergeCell ref="B50:C50"/>
    <mergeCell ref="E50:F50"/>
    <mergeCell ref="B63:C63"/>
    <mergeCell ref="E63:F63"/>
    <mergeCell ref="B64:C64"/>
    <mergeCell ref="E64:F64"/>
    <mergeCell ref="N9:P9"/>
    <mergeCell ref="P10:P12"/>
    <mergeCell ref="B60:C60"/>
    <mergeCell ref="E60:F60"/>
    <mergeCell ref="B61:C61"/>
    <mergeCell ref="E61:F61"/>
    <mergeCell ref="B62:C62"/>
    <mergeCell ref="E62:F62"/>
    <mergeCell ref="B57:C57"/>
    <mergeCell ref="E57:F57"/>
    <mergeCell ref="B58:C58"/>
    <mergeCell ref="E58:F58"/>
    <mergeCell ref="B59:C59"/>
    <mergeCell ref="E59:F59"/>
    <mergeCell ref="B54:C54"/>
    <mergeCell ref="E54:F54"/>
    <mergeCell ref="B55:C55"/>
    <mergeCell ref="E55:F55"/>
    <mergeCell ref="B56:C56"/>
    <mergeCell ref="E56:F56"/>
  </mergeCells>
  <dataValidations count="1">
    <dataValidation type="whole" allowBlank="1" showInputMessage="1" showErrorMessage="1" error="VALUES MUST BE BETWEEN 1 AND 10" sqref="H13:H64 J13:J64 M13:M64 U13:W64" xr:uid="{00000000-0002-0000-0E00-000000000000}">
      <formula1>1</formula1>
      <formula2>10</formula2>
    </dataValidation>
  </dataValidations>
  <pageMargins left="0.7" right="0.7" top="0.75" bottom="0.75" header="0.3" footer="0.3"/>
  <pageSetup scale="5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70D3C-6133-480E-9E48-3AACDB87A999}">
  <sheetPr codeName="Sheet20">
    <tabColor theme="6" tint="-0.499984740745262"/>
  </sheetPr>
  <dimension ref="A1:J21"/>
  <sheetViews>
    <sheetView workbookViewId="0">
      <selection activeCell="M2" sqref="M2"/>
    </sheetView>
  </sheetViews>
  <sheetFormatPr defaultRowHeight="15"/>
  <cols>
    <col min="1" max="1" width="7.140625" style="680" bestFit="1" customWidth="1"/>
    <col min="2" max="2" width="8.140625" style="680" bestFit="1" customWidth="1"/>
    <col min="3" max="3" width="83.5703125" style="680" customWidth="1"/>
    <col min="4" max="4" width="24.85546875" style="680" customWidth="1"/>
    <col min="5" max="5" width="29" style="680" customWidth="1"/>
    <col min="6" max="6" width="21" style="680" customWidth="1"/>
    <col min="7" max="7" width="9.42578125" style="680" customWidth="1"/>
    <col min="8" max="8" width="9.140625" style="680"/>
    <col min="9" max="9" width="12.28515625" style="680" customWidth="1"/>
    <col min="10" max="10" width="14.85546875" style="680" customWidth="1"/>
    <col min="11" max="16384" width="9.140625" style="680"/>
  </cols>
  <sheetData>
    <row r="1" spans="1:10" ht="21">
      <c r="A1" s="822" t="s">
        <v>757</v>
      </c>
      <c r="B1" s="822"/>
      <c r="C1" s="822"/>
      <c r="D1" s="823"/>
      <c r="E1" s="824" t="s">
        <v>758</v>
      </c>
      <c r="F1" s="824"/>
      <c r="G1" s="824"/>
      <c r="H1" s="824"/>
      <c r="I1" s="824"/>
      <c r="J1" s="824"/>
    </row>
    <row r="2" spans="1:10" ht="42">
      <c r="A2" s="698" t="s">
        <v>759</v>
      </c>
      <c r="B2" s="699" t="s">
        <v>760</v>
      </c>
      <c r="C2" s="700" t="s">
        <v>761</v>
      </c>
      <c r="D2" s="699" t="s">
        <v>762</v>
      </c>
      <c r="E2" s="699" t="s">
        <v>763</v>
      </c>
      <c r="F2" s="699" t="s">
        <v>764</v>
      </c>
      <c r="G2" s="700" t="s">
        <v>765</v>
      </c>
      <c r="H2" s="700" t="s">
        <v>766</v>
      </c>
      <c r="I2" s="700" t="s">
        <v>767</v>
      </c>
      <c r="J2" s="700" t="s">
        <v>768</v>
      </c>
    </row>
    <row r="3" spans="1:10" ht="56.25">
      <c r="A3" s="685" t="s">
        <v>769</v>
      </c>
      <c r="B3" s="685">
        <v>1</v>
      </c>
      <c r="C3" s="686" t="s">
        <v>787</v>
      </c>
      <c r="D3" s="685"/>
      <c r="E3" s="687"/>
      <c r="F3" s="687"/>
      <c r="G3" s="687"/>
      <c r="H3" s="687"/>
      <c r="I3" s="687"/>
      <c r="J3" s="687"/>
    </row>
    <row r="4" spans="1:10" ht="75">
      <c r="A4" s="685" t="s">
        <v>769</v>
      </c>
      <c r="B4" s="685">
        <v>2</v>
      </c>
      <c r="C4" s="686" t="s">
        <v>788</v>
      </c>
      <c r="D4" s="685"/>
      <c r="E4" s="687"/>
      <c r="F4" s="687"/>
      <c r="G4" s="687"/>
      <c r="H4" s="687"/>
      <c r="I4" s="687"/>
      <c r="J4" s="687"/>
    </row>
    <row r="5" spans="1:10" ht="18.75">
      <c r="A5" s="685" t="s">
        <v>769</v>
      </c>
      <c r="B5" s="685">
        <v>3</v>
      </c>
      <c r="C5" s="688" t="s">
        <v>789</v>
      </c>
      <c r="D5" s="685"/>
      <c r="E5" s="687"/>
      <c r="F5" s="687"/>
      <c r="G5" s="687"/>
      <c r="H5" s="687"/>
      <c r="I5" s="687"/>
      <c r="J5" s="687"/>
    </row>
    <row r="6" spans="1:10" ht="37.5">
      <c r="A6" s="685" t="s">
        <v>769</v>
      </c>
      <c r="B6" s="685">
        <v>4</v>
      </c>
      <c r="C6" s="686" t="s">
        <v>790</v>
      </c>
      <c r="D6" s="685"/>
      <c r="E6" s="687"/>
      <c r="F6" s="687"/>
      <c r="G6" s="687"/>
      <c r="H6" s="687"/>
      <c r="I6" s="687"/>
      <c r="J6" s="687"/>
    </row>
    <row r="7" spans="1:10" ht="37.5">
      <c r="A7" s="685" t="s">
        <v>769</v>
      </c>
      <c r="B7" s="685">
        <v>5</v>
      </c>
      <c r="C7" s="688" t="s">
        <v>791</v>
      </c>
      <c r="D7" s="685"/>
      <c r="E7" s="687"/>
      <c r="F7" s="687"/>
      <c r="G7" s="687"/>
      <c r="H7" s="687"/>
      <c r="I7" s="687"/>
      <c r="J7" s="687"/>
    </row>
    <row r="8" spans="1:10" ht="75">
      <c r="A8" s="685" t="s">
        <v>769</v>
      </c>
      <c r="B8" s="685">
        <v>6</v>
      </c>
      <c r="C8" s="686" t="s">
        <v>792</v>
      </c>
      <c r="D8" s="685"/>
      <c r="E8" s="687"/>
      <c r="F8" s="687"/>
      <c r="G8" s="687"/>
      <c r="H8" s="687"/>
      <c r="I8" s="687"/>
      <c r="J8" s="687"/>
    </row>
    <row r="9" spans="1:10" ht="195.75" customHeight="1">
      <c r="A9" s="685" t="s">
        <v>769</v>
      </c>
      <c r="B9" s="685">
        <v>7</v>
      </c>
      <c r="C9" s="686" t="s">
        <v>793</v>
      </c>
      <c r="D9" s="685"/>
      <c r="E9" s="687"/>
      <c r="F9" s="687"/>
      <c r="G9" s="687"/>
      <c r="H9" s="687"/>
      <c r="I9" s="687"/>
      <c r="J9" s="687"/>
    </row>
    <row r="10" spans="1:10" ht="81.75" customHeight="1">
      <c r="A10" s="685" t="s">
        <v>769</v>
      </c>
      <c r="B10" s="685">
        <v>8</v>
      </c>
      <c r="C10" s="686" t="s">
        <v>794</v>
      </c>
      <c r="D10" s="685"/>
      <c r="E10" s="687"/>
      <c r="F10" s="687"/>
      <c r="G10" s="687"/>
      <c r="H10" s="687"/>
      <c r="I10" s="687"/>
      <c r="J10" s="687"/>
    </row>
    <row r="11" spans="1:10" ht="84" customHeight="1">
      <c r="A11" s="685" t="s">
        <v>769</v>
      </c>
      <c r="B11" s="685">
        <v>9</v>
      </c>
      <c r="C11" s="688" t="s">
        <v>795</v>
      </c>
      <c r="D11" s="685"/>
      <c r="E11" s="687"/>
      <c r="F11" s="687"/>
      <c r="G11" s="687"/>
      <c r="H11" s="687"/>
      <c r="I11" s="687"/>
      <c r="J11" s="687"/>
    </row>
    <row r="12" spans="1:10" ht="93.75">
      <c r="A12" s="685" t="s">
        <v>769</v>
      </c>
      <c r="B12" s="685">
        <v>10</v>
      </c>
      <c r="C12" s="688" t="s">
        <v>796</v>
      </c>
      <c r="D12" s="685"/>
      <c r="E12" s="687"/>
      <c r="F12" s="687"/>
      <c r="G12" s="687"/>
      <c r="H12" s="687"/>
      <c r="I12" s="687"/>
      <c r="J12" s="687"/>
    </row>
    <row r="13" spans="1:10" ht="75">
      <c r="A13" s="685" t="s">
        <v>769</v>
      </c>
      <c r="B13" s="685">
        <v>11</v>
      </c>
      <c r="C13" s="688" t="s">
        <v>797</v>
      </c>
      <c r="D13" s="685"/>
      <c r="E13" s="687"/>
      <c r="F13" s="687"/>
      <c r="G13" s="687"/>
      <c r="H13" s="687"/>
      <c r="I13" s="687"/>
      <c r="J13" s="687"/>
    </row>
    <row r="14" spans="1:10" ht="112.5">
      <c r="A14" s="685" t="s">
        <v>769</v>
      </c>
      <c r="B14" s="685">
        <v>12</v>
      </c>
      <c r="C14" s="688" t="s">
        <v>798</v>
      </c>
      <c r="D14" s="685"/>
      <c r="E14" s="687"/>
      <c r="F14" s="687"/>
      <c r="G14" s="687"/>
      <c r="H14" s="687"/>
      <c r="I14" s="687"/>
      <c r="J14" s="687"/>
    </row>
    <row r="15" spans="1:10" ht="56.25">
      <c r="A15" s="685" t="s">
        <v>769</v>
      </c>
      <c r="B15" s="685">
        <v>13</v>
      </c>
      <c r="C15" s="689" t="s">
        <v>799</v>
      </c>
      <c r="D15" s="685"/>
      <c r="E15" s="687"/>
      <c r="F15" s="687"/>
      <c r="G15" s="687"/>
      <c r="H15" s="687"/>
      <c r="I15" s="687"/>
      <c r="J15" s="687"/>
    </row>
    <row r="16" spans="1:10" ht="37.5">
      <c r="A16" s="685" t="s">
        <v>769</v>
      </c>
      <c r="B16" s="685">
        <v>14</v>
      </c>
      <c r="C16" s="689" t="s">
        <v>800</v>
      </c>
      <c r="D16" s="685"/>
      <c r="E16" s="687"/>
      <c r="F16" s="687"/>
      <c r="G16" s="687"/>
      <c r="H16" s="687"/>
      <c r="I16" s="687"/>
      <c r="J16" s="687"/>
    </row>
    <row r="17" spans="1:10" ht="37.5">
      <c r="A17" s="685" t="s">
        <v>769</v>
      </c>
      <c r="B17" s="685">
        <v>15</v>
      </c>
      <c r="C17" s="689" t="s">
        <v>801</v>
      </c>
      <c r="D17" s="685"/>
      <c r="E17" s="687"/>
      <c r="F17" s="687"/>
      <c r="G17" s="687"/>
      <c r="H17" s="687"/>
      <c r="I17" s="687"/>
      <c r="J17" s="687"/>
    </row>
    <row r="18" spans="1:10" ht="37.5">
      <c r="A18" s="685" t="s">
        <v>769</v>
      </c>
      <c r="B18" s="685">
        <v>16</v>
      </c>
      <c r="C18" s="689" t="s">
        <v>802</v>
      </c>
      <c r="D18" s="685"/>
      <c r="E18" s="687"/>
      <c r="F18" s="687"/>
      <c r="G18" s="687"/>
      <c r="H18" s="687"/>
      <c r="I18" s="687"/>
      <c r="J18" s="687"/>
    </row>
    <row r="19" spans="1:10" ht="19.5" thickBot="1">
      <c r="B19" s="690"/>
      <c r="C19" s="690"/>
      <c r="D19" s="690"/>
      <c r="E19" s="690"/>
      <c r="F19" s="690"/>
      <c r="G19" s="690"/>
      <c r="H19" s="690"/>
      <c r="I19" s="690"/>
      <c r="J19" s="690"/>
    </row>
    <row r="20" spans="1:10" ht="20.25" customHeight="1">
      <c r="B20" s="825" t="s">
        <v>781</v>
      </c>
      <c r="C20" s="691" t="s">
        <v>782</v>
      </c>
      <c r="D20" s="690"/>
      <c r="E20" s="690"/>
      <c r="F20" s="825" t="s">
        <v>783</v>
      </c>
      <c r="G20" s="827" t="s">
        <v>784</v>
      </c>
      <c r="H20" s="827"/>
      <c r="I20" s="827"/>
      <c r="J20" s="828"/>
    </row>
    <row r="21" spans="1:10" ht="19.5" thickBot="1">
      <c r="B21" s="826"/>
      <c r="C21" s="692" t="s">
        <v>803</v>
      </c>
      <c r="D21" s="690"/>
      <c r="E21" s="690"/>
      <c r="F21" s="826"/>
      <c r="G21" s="829" t="s">
        <v>786</v>
      </c>
      <c r="H21" s="829"/>
      <c r="I21" s="829"/>
      <c r="J21" s="830"/>
    </row>
  </sheetData>
  <mergeCells count="6">
    <mergeCell ref="A1:D1"/>
    <mergeCell ref="E1:J1"/>
    <mergeCell ref="B20:B21"/>
    <mergeCell ref="F20:F21"/>
    <mergeCell ref="G20:J20"/>
    <mergeCell ref="G21:J21"/>
  </mergeCells>
  <conditionalFormatting sqref="D16">
    <cfRule type="cellIs" dxfId="37" priority="8" operator="equal">
      <formula>"No"</formula>
    </cfRule>
    <cfRule type="cellIs" dxfId="36" priority="9" operator="equal">
      <formula>"Yes"</formula>
    </cfRule>
  </conditionalFormatting>
  <conditionalFormatting sqref="D17">
    <cfRule type="cellIs" dxfId="35" priority="6" operator="equal">
      <formula>"No"</formula>
    </cfRule>
    <cfRule type="cellIs" dxfId="34" priority="7" operator="equal">
      <formula>"Yes"</formula>
    </cfRule>
  </conditionalFormatting>
  <conditionalFormatting sqref="D18">
    <cfRule type="cellIs" dxfId="33" priority="4" operator="equal">
      <formula>"No"</formula>
    </cfRule>
    <cfRule type="cellIs" dxfId="32" priority="5" operator="equal">
      <formula>"Yes"</formula>
    </cfRule>
  </conditionalFormatting>
  <conditionalFormatting sqref="D13">
    <cfRule type="cellIs" dxfId="31" priority="2" operator="equal">
      <formula>"No"</formula>
    </cfRule>
    <cfRule type="cellIs" dxfId="30" priority="3" operator="equal">
      <formula>"Yes"</formula>
    </cfRule>
  </conditionalFormatting>
  <conditionalFormatting sqref="D3:D18">
    <cfRule type="cellIs" dxfId="29" priority="1" operator="equal">
      <formula>"N/A"</formula>
    </cfRule>
    <cfRule type="cellIs" dxfId="28" priority="10" operator="equal">
      <formula>"No"</formula>
    </cfRule>
    <cfRule type="cellIs" dxfId="27" priority="11" operator="equal">
      <formula>"Yes"</formula>
    </cfRule>
  </conditionalFormatting>
  <dataValidations count="3">
    <dataValidation type="list" allowBlank="1" showInputMessage="1" showErrorMessage="1" sqref="D6 D10 D16:D18 D13" xr:uid="{DB215F2A-9E15-4A63-9DE6-E35714BEF139}">
      <formula1>"Yes,No, N/A"</formula1>
    </dataValidation>
    <dataValidation type="list" allowBlank="1" showInputMessage="1" showErrorMessage="1" sqref="D3:D5 D7:D9 D14:D15 D11:D12" xr:uid="{2D0385A6-2478-4325-9CEA-D9170CB34945}">
      <formula1>"Yes,No"</formula1>
    </dataValidation>
    <dataValidation type="list" allowBlank="1" showInputMessage="1" showErrorMessage="1" sqref="I3:I18" xr:uid="{AC8DC10B-7B4F-4156-8790-5561ACF7BDA2}">
      <formula1>"25%,50%,75%,100%"</formula1>
    </dataValidation>
  </dataValidations>
  <pageMargins left="0.7" right="0.7" top="0.75" bottom="0.75" header="0.3" footer="0.3"/>
  <pageSetup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theme="6" tint="-0.499984740745262"/>
  </sheetPr>
  <dimension ref="A1:E29"/>
  <sheetViews>
    <sheetView zoomScaleNormal="100" workbookViewId="0">
      <selection activeCell="G23" sqref="G23"/>
    </sheetView>
  </sheetViews>
  <sheetFormatPr defaultRowHeight="12.75"/>
  <cols>
    <col min="2" max="2" width="11.28515625" customWidth="1"/>
    <col min="3" max="3" width="27.140625" customWidth="1"/>
    <col min="4" max="4" width="31.5703125" customWidth="1"/>
    <col min="5" max="5" width="32.42578125" customWidth="1"/>
  </cols>
  <sheetData>
    <row r="1" spans="1:5" ht="13.5" thickBot="1">
      <c r="A1" s="922" t="s">
        <v>594</v>
      </c>
      <c r="B1" s="923"/>
      <c r="C1" s="923"/>
      <c r="D1" s="923"/>
      <c r="E1" s="924"/>
    </row>
    <row r="2" spans="1:5" ht="13.5" thickBot="1">
      <c r="A2" s="925" t="s">
        <v>595</v>
      </c>
      <c r="B2" s="926"/>
      <c r="C2" s="926"/>
      <c r="D2" s="926"/>
      <c r="E2" s="927"/>
    </row>
    <row r="3" spans="1:5" ht="24.75" thickBot="1">
      <c r="A3" s="622" t="s">
        <v>125</v>
      </c>
      <c r="B3" s="623" t="s">
        <v>461</v>
      </c>
      <c r="C3" s="623" t="s">
        <v>596</v>
      </c>
      <c r="D3" s="623" t="s">
        <v>597</v>
      </c>
      <c r="E3" s="623" t="s">
        <v>598</v>
      </c>
    </row>
    <row r="4" spans="1:5">
      <c r="A4" s="928">
        <v>10</v>
      </c>
      <c r="B4" s="928" t="s">
        <v>468</v>
      </c>
      <c r="C4" s="931" t="s">
        <v>599</v>
      </c>
      <c r="D4" s="931" t="s">
        <v>599</v>
      </c>
      <c r="E4" s="931" t="s">
        <v>600</v>
      </c>
    </row>
    <row r="5" spans="1:5">
      <c r="A5" s="929"/>
      <c r="B5" s="929"/>
      <c r="C5" s="932"/>
      <c r="D5" s="932"/>
      <c r="E5" s="932"/>
    </row>
    <row r="6" spans="1:5" ht="30.75" customHeight="1" thickBot="1">
      <c r="A6" s="930"/>
      <c r="B6" s="929"/>
      <c r="C6" s="933"/>
      <c r="D6" s="933"/>
      <c r="E6" s="933"/>
    </row>
    <row r="7" spans="1:5" ht="24.75" thickBot="1">
      <c r="A7" s="624">
        <v>9</v>
      </c>
      <c r="B7" s="930"/>
      <c r="C7" s="625" t="s">
        <v>601</v>
      </c>
      <c r="D7" s="625" t="s">
        <v>601</v>
      </c>
      <c r="E7" s="625" t="s">
        <v>602</v>
      </c>
    </row>
    <row r="8" spans="1:5">
      <c r="A8" s="928">
        <v>8</v>
      </c>
      <c r="B8" s="928" t="s">
        <v>603</v>
      </c>
      <c r="C8" s="934" t="s">
        <v>604</v>
      </c>
      <c r="D8" s="931" t="s">
        <v>605</v>
      </c>
      <c r="E8" s="934" t="s">
        <v>606</v>
      </c>
    </row>
    <row r="9" spans="1:5" ht="26.25" customHeight="1">
      <c r="A9" s="929"/>
      <c r="B9" s="929"/>
      <c r="C9" s="935"/>
      <c r="D9" s="932"/>
      <c r="E9" s="935"/>
    </row>
    <row r="10" spans="1:5" ht="32.25" customHeight="1" thickBot="1">
      <c r="A10" s="930"/>
      <c r="B10" s="929"/>
      <c r="C10" s="936"/>
      <c r="D10" s="933"/>
      <c r="E10" s="936"/>
    </row>
    <row r="11" spans="1:5">
      <c r="A11" s="928">
        <v>7</v>
      </c>
      <c r="B11" s="929"/>
      <c r="C11" s="931" t="s">
        <v>607</v>
      </c>
      <c r="D11" s="931" t="s">
        <v>608</v>
      </c>
      <c r="E11" s="934" t="s">
        <v>609</v>
      </c>
    </row>
    <row r="12" spans="1:5" ht="24.75" customHeight="1">
      <c r="A12" s="929"/>
      <c r="B12" s="929"/>
      <c r="C12" s="932"/>
      <c r="D12" s="932"/>
      <c r="E12" s="935"/>
    </row>
    <row r="13" spans="1:5" ht="36.75" customHeight="1" thickBot="1">
      <c r="A13" s="930"/>
      <c r="B13" s="930"/>
      <c r="C13" s="933"/>
      <c r="D13" s="933"/>
      <c r="E13" s="936"/>
    </row>
    <row r="14" spans="1:5">
      <c r="A14" s="928">
        <v>6</v>
      </c>
      <c r="B14" s="928" t="s">
        <v>610</v>
      </c>
      <c r="C14" s="931" t="s">
        <v>611</v>
      </c>
      <c r="D14" s="934" t="s">
        <v>612</v>
      </c>
      <c r="E14" s="931" t="s">
        <v>613</v>
      </c>
    </row>
    <row r="15" spans="1:5">
      <c r="A15" s="929"/>
      <c r="B15" s="929"/>
      <c r="C15" s="932"/>
      <c r="D15" s="935"/>
      <c r="E15" s="932"/>
    </row>
    <row r="16" spans="1:5">
      <c r="A16" s="929"/>
      <c r="B16" s="929"/>
      <c r="C16" s="932"/>
      <c r="D16" s="935"/>
      <c r="E16" s="932"/>
    </row>
    <row r="17" spans="1:5" ht="13.5" thickBot="1">
      <c r="A17" s="930"/>
      <c r="B17" s="929"/>
      <c r="C17" s="933"/>
      <c r="D17" s="936"/>
      <c r="E17" s="933"/>
    </row>
    <row r="18" spans="1:5">
      <c r="A18" s="928">
        <v>5</v>
      </c>
      <c r="B18" s="929"/>
      <c r="C18" s="934" t="s">
        <v>614</v>
      </c>
      <c r="D18" s="931" t="s">
        <v>615</v>
      </c>
      <c r="E18" s="931" t="s">
        <v>616</v>
      </c>
    </row>
    <row r="19" spans="1:5">
      <c r="A19" s="929"/>
      <c r="B19" s="929"/>
      <c r="C19" s="935"/>
      <c r="D19" s="932"/>
      <c r="E19" s="932"/>
    </row>
    <row r="20" spans="1:5" ht="43.5" customHeight="1" thickBot="1">
      <c r="A20" s="930"/>
      <c r="B20" s="929"/>
      <c r="C20" s="936"/>
      <c r="D20" s="933"/>
      <c r="E20" s="933"/>
    </row>
    <row r="21" spans="1:5">
      <c r="A21" s="928">
        <v>4</v>
      </c>
      <c r="B21" s="929"/>
      <c r="C21" s="931" t="s">
        <v>617</v>
      </c>
      <c r="D21" s="931" t="s">
        <v>618</v>
      </c>
      <c r="E21" s="931" t="s">
        <v>619</v>
      </c>
    </row>
    <row r="22" spans="1:5" ht="38.25" customHeight="1" thickBot="1">
      <c r="A22" s="930"/>
      <c r="B22" s="930"/>
      <c r="C22" s="933"/>
      <c r="D22" s="933"/>
      <c r="E22" s="933"/>
    </row>
    <row r="23" spans="1:5">
      <c r="A23" s="928">
        <v>3</v>
      </c>
      <c r="B23" s="928" t="s">
        <v>475</v>
      </c>
      <c r="C23" s="931" t="s">
        <v>620</v>
      </c>
      <c r="D23" s="931" t="s">
        <v>621</v>
      </c>
      <c r="E23" s="931" t="s">
        <v>622</v>
      </c>
    </row>
    <row r="24" spans="1:5">
      <c r="A24" s="929"/>
      <c r="B24" s="929"/>
      <c r="C24" s="932"/>
      <c r="D24" s="932"/>
      <c r="E24" s="932"/>
    </row>
    <row r="25" spans="1:5" ht="41.25" customHeight="1" thickBot="1">
      <c r="A25" s="930"/>
      <c r="B25" s="929"/>
      <c r="C25" s="933"/>
      <c r="D25" s="933"/>
      <c r="E25" s="933"/>
    </row>
    <row r="26" spans="1:5">
      <c r="A26" s="928">
        <v>2</v>
      </c>
      <c r="B26" s="929"/>
      <c r="C26" s="934" t="s">
        <v>623</v>
      </c>
      <c r="D26" s="931" t="s">
        <v>624</v>
      </c>
      <c r="E26" s="931" t="s">
        <v>625</v>
      </c>
    </row>
    <row r="27" spans="1:5" ht="42.75" customHeight="1">
      <c r="A27" s="929"/>
      <c r="B27" s="929"/>
      <c r="C27" s="935"/>
      <c r="D27" s="932"/>
      <c r="E27" s="932"/>
    </row>
    <row r="28" spans="1:5" ht="13.5" thickBot="1">
      <c r="A28" s="930"/>
      <c r="B28" s="930"/>
      <c r="C28" s="936"/>
      <c r="D28" s="933"/>
      <c r="E28" s="933"/>
    </row>
    <row r="29" spans="1:5" ht="13.5" thickBot="1">
      <c r="A29" s="624">
        <v>1</v>
      </c>
      <c r="B29" s="626" t="s">
        <v>626</v>
      </c>
      <c r="C29" s="625" t="s">
        <v>627</v>
      </c>
      <c r="D29" s="625" t="s">
        <v>628</v>
      </c>
      <c r="E29" s="625" t="s">
        <v>627</v>
      </c>
    </row>
  </sheetData>
  <mergeCells count="38">
    <mergeCell ref="A23:A25"/>
    <mergeCell ref="B23:B28"/>
    <mergeCell ref="C23:C25"/>
    <mergeCell ref="D23:D25"/>
    <mergeCell ref="E23:E25"/>
    <mergeCell ref="A26:A28"/>
    <mergeCell ref="C26:C28"/>
    <mergeCell ref="D26:D28"/>
    <mergeCell ref="E26:E28"/>
    <mergeCell ref="A14:A17"/>
    <mergeCell ref="B14:B22"/>
    <mergeCell ref="C14:C17"/>
    <mergeCell ref="D14:D17"/>
    <mergeCell ref="E14:E17"/>
    <mergeCell ref="A18:A20"/>
    <mergeCell ref="C18:C20"/>
    <mergeCell ref="D18:D20"/>
    <mergeCell ref="E18:E20"/>
    <mergeCell ref="A21:A22"/>
    <mergeCell ref="C21:C22"/>
    <mergeCell ref="D21:D22"/>
    <mergeCell ref="E21:E22"/>
    <mergeCell ref="A8:A10"/>
    <mergeCell ref="B8:B13"/>
    <mergeCell ref="C8:C10"/>
    <mergeCell ref="D8:D10"/>
    <mergeCell ref="E8:E10"/>
    <mergeCell ref="A11:A13"/>
    <mergeCell ref="C11:C13"/>
    <mergeCell ref="D11:D13"/>
    <mergeCell ref="E11:E13"/>
    <mergeCell ref="A1:E1"/>
    <mergeCell ref="A2:E2"/>
    <mergeCell ref="A4:A6"/>
    <mergeCell ref="B4:B7"/>
    <mergeCell ref="C4:C6"/>
    <mergeCell ref="D4:D6"/>
    <mergeCell ref="E4:E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tabColor theme="6" tint="-0.499984740745262"/>
  </sheetPr>
  <dimension ref="A1:E21"/>
  <sheetViews>
    <sheetView zoomScaleNormal="100" workbookViewId="0">
      <selection activeCell="G23" sqref="G23"/>
    </sheetView>
  </sheetViews>
  <sheetFormatPr defaultRowHeight="12.75"/>
  <cols>
    <col min="1" max="1" width="9.140625" style="293"/>
    <col min="2" max="2" width="16.28515625" customWidth="1"/>
    <col min="3" max="3" width="32.28515625" customWidth="1"/>
    <col min="4" max="4" width="31.28515625" customWidth="1"/>
    <col min="5" max="5" width="21.42578125" customWidth="1"/>
  </cols>
  <sheetData>
    <row r="1" spans="1:5" ht="13.5" thickBot="1">
      <c r="A1" s="922" t="s">
        <v>629</v>
      </c>
      <c r="B1" s="923"/>
      <c r="C1" s="923"/>
      <c r="D1" s="923"/>
      <c r="E1" s="924"/>
    </row>
    <row r="2" spans="1:5" ht="113.25" customHeight="1" thickBot="1">
      <c r="A2" s="925" t="s">
        <v>630</v>
      </c>
      <c r="B2" s="926"/>
      <c r="C2" s="926"/>
      <c r="D2" s="926"/>
      <c r="E2" s="937"/>
    </row>
    <row r="3" spans="1:5" ht="48.75" thickBot="1">
      <c r="A3" s="622" t="s">
        <v>415</v>
      </c>
      <c r="B3" s="633" t="s">
        <v>631</v>
      </c>
      <c r="C3" s="627" t="s">
        <v>632</v>
      </c>
      <c r="D3" s="628" t="s">
        <v>633</v>
      </c>
      <c r="E3" s="629" t="s">
        <v>669</v>
      </c>
    </row>
    <row r="4" spans="1:5">
      <c r="A4" s="928">
        <v>10</v>
      </c>
      <c r="B4" s="928" t="s">
        <v>634</v>
      </c>
      <c r="C4" s="931" t="s">
        <v>635</v>
      </c>
      <c r="D4" s="931" t="s">
        <v>636</v>
      </c>
      <c r="E4" s="630" t="s">
        <v>637</v>
      </c>
    </row>
    <row r="5" spans="1:5" ht="13.5" thickBot="1">
      <c r="A5" s="930"/>
      <c r="B5" s="930"/>
      <c r="C5" s="933"/>
      <c r="D5" s="933"/>
      <c r="E5" s="631" t="s">
        <v>638</v>
      </c>
    </row>
    <row r="6" spans="1:5">
      <c r="A6" s="928">
        <v>9</v>
      </c>
      <c r="B6" s="928" t="s">
        <v>639</v>
      </c>
      <c r="C6" s="934" t="s">
        <v>640</v>
      </c>
      <c r="D6" s="931" t="s">
        <v>641</v>
      </c>
      <c r="E6" s="632" t="s">
        <v>642</v>
      </c>
    </row>
    <row r="7" spans="1:5" ht="13.5" thickBot="1">
      <c r="A7" s="930"/>
      <c r="B7" s="929"/>
      <c r="C7" s="935"/>
      <c r="D7" s="933"/>
      <c r="E7" s="625" t="s">
        <v>643</v>
      </c>
    </row>
    <row r="8" spans="1:5">
      <c r="A8" s="928">
        <v>8</v>
      </c>
      <c r="B8" s="929"/>
      <c r="C8" s="935"/>
      <c r="D8" s="931" t="s">
        <v>644</v>
      </c>
      <c r="E8" s="632" t="s">
        <v>645</v>
      </c>
    </row>
    <row r="9" spans="1:5" ht="13.5" thickBot="1">
      <c r="A9" s="930"/>
      <c r="B9" s="930"/>
      <c r="C9" s="936"/>
      <c r="D9" s="933"/>
      <c r="E9" s="625" t="s">
        <v>646</v>
      </c>
    </row>
    <row r="10" spans="1:5">
      <c r="A10" s="928">
        <v>7</v>
      </c>
      <c r="B10" s="928" t="s">
        <v>468</v>
      </c>
      <c r="C10" s="934" t="s">
        <v>647</v>
      </c>
      <c r="D10" s="931" t="s">
        <v>648</v>
      </c>
      <c r="E10" s="632" t="s">
        <v>649</v>
      </c>
    </row>
    <row r="11" spans="1:5" ht="13.5" thickBot="1">
      <c r="A11" s="930"/>
      <c r="B11" s="929"/>
      <c r="C11" s="935"/>
      <c r="D11" s="933"/>
      <c r="E11" s="625" t="s">
        <v>650</v>
      </c>
    </row>
    <row r="12" spans="1:5">
      <c r="A12" s="928">
        <v>6</v>
      </c>
      <c r="B12" s="929"/>
      <c r="C12" s="935"/>
      <c r="D12" s="931" t="s">
        <v>651</v>
      </c>
      <c r="E12" s="632" t="s">
        <v>652</v>
      </c>
    </row>
    <row r="13" spans="1:5" ht="13.5" thickBot="1">
      <c r="A13" s="930"/>
      <c r="B13" s="930"/>
      <c r="C13" s="936"/>
      <c r="D13" s="933"/>
      <c r="E13" s="625" t="s">
        <v>653</v>
      </c>
    </row>
    <row r="14" spans="1:5" ht="24.75" thickBot="1">
      <c r="A14" s="624">
        <v>5</v>
      </c>
      <c r="B14" s="928" t="s">
        <v>471</v>
      </c>
      <c r="C14" s="934" t="s">
        <v>654</v>
      </c>
      <c r="D14" s="625" t="s">
        <v>655</v>
      </c>
      <c r="E14" s="625" t="s">
        <v>656</v>
      </c>
    </row>
    <row r="15" spans="1:5" ht="24.75" thickBot="1">
      <c r="A15" s="624">
        <v>4</v>
      </c>
      <c r="B15" s="930"/>
      <c r="C15" s="936"/>
      <c r="D15" s="625" t="s">
        <v>657</v>
      </c>
      <c r="E15" s="625" t="s">
        <v>658</v>
      </c>
    </row>
    <row r="16" spans="1:5" ht="24.75" thickBot="1">
      <c r="A16" s="624">
        <v>3</v>
      </c>
      <c r="B16" s="626" t="s">
        <v>475</v>
      </c>
      <c r="C16" s="934" t="s">
        <v>659</v>
      </c>
      <c r="D16" s="625" t="s">
        <v>660</v>
      </c>
      <c r="E16" s="625" t="s">
        <v>661</v>
      </c>
    </row>
    <row r="17" spans="1:5">
      <c r="A17" s="928">
        <v>2</v>
      </c>
      <c r="B17" s="928" t="s">
        <v>626</v>
      </c>
      <c r="C17" s="935"/>
      <c r="D17" s="934" t="s">
        <v>662</v>
      </c>
      <c r="E17" s="630" t="s">
        <v>663</v>
      </c>
    </row>
    <row r="18" spans="1:5" ht="13.5" thickBot="1">
      <c r="A18" s="930"/>
      <c r="B18" s="930"/>
      <c r="C18" s="936"/>
      <c r="D18" s="936"/>
      <c r="E18" s="625" t="s">
        <v>664</v>
      </c>
    </row>
    <row r="19" spans="1:5">
      <c r="A19" s="928">
        <v>1</v>
      </c>
      <c r="B19" s="928" t="s">
        <v>665</v>
      </c>
      <c r="C19" s="931" t="s">
        <v>666</v>
      </c>
      <c r="D19" s="934" t="s">
        <v>667</v>
      </c>
      <c r="E19" s="931" t="s">
        <v>668</v>
      </c>
    </row>
    <row r="20" spans="1:5" ht="21" customHeight="1">
      <c r="A20" s="929"/>
      <c r="B20" s="929"/>
      <c r="C20" s="932"/>
      <c r="D20" s="935"/>
      <c r="E20" s="932"/>
    </row>
    <row r="21" spans="1:5" ht="30.75" customHeight="1" thickBot="1">
      <c r="A21" s="930"/>
      <c r="B21" s="930"/>
      <c r="C21" s="933"/>
      <c r="D21" s="936"/>
      <c r="E21" s="933"/>
    </row>
  </sheetData>
  <mergeCells count="29">
    <mergeCell ref="A19:A21"/>
    <mergeCell ref="B19:B21"/>
    <mergeCell ref="C19:C21"/>
    <mergeCell ref="D19:D21"/>
    <mergeCell ref="E19:E21"/>
    <mergeCell ref="D17:D18"/>
    <mergeCell ref="A10:A11"/>
    <mergeCell ref="B10:B13"/>
    <mergeCell ref="C10:C13"/>
    <mergeCell ref="D10:D11"/>
    <mergeCell ref="A12:A13"/>
    <mergeCell ref="D12:D13"/>
    <mergeCell ref="B14:B15"/>
    <mergeCell ref="C14:C15"/>
    <mergeCell ref="C16:C18"/>
    <mergeCell ref="A17:A18"/>
    <mergeCell ref="B17:B18"/>
    <mergeCell ref="A6:A7"/>
    <mergeCell ref="B6:B9"/>
    <mergeCell ref="C6:C9"/>
    <mergeCell ref="D6:D7"/>
    <mergeCell ref="A8:A9"/>
    <mergeCell ref="D8:D9"/>
    <mergeCell ref="A1:E1"/>
    <mergeCell ref="A2:E2"/>
    <mergeCell ref="A4:A5"/>
    <mergeCell ref="B4:B5"/>
    <mergeCell ref="C4:C5"/>
    <mergeCell ref="D4:D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theme="6" tint="-0.499984740745262"/>
  </sheetPr>
  <dimension ref="A1:D32"/>
  <sheetViews>
    <sheetView zoomScale="110" zoomScaleNormal="110" workbookViewId="0">
      <selection activeCell="I17" sqref="I17"/>
    </sheetView>
  </sheetViews>
  <sheetFormatPr defaultRowHeight="12.75"/>
  <cols>
    <col min="3" max="3" width="39.140625" customWidth="1"/>
    <col min="4" max="4" width="55.5703125" customWidth="1"/>
  </cols>
  <sheetData>
    <row r="1" spans="1:4" ht="13.5" thickBot="1">
      <c r="A1" s="922" t="s">
        <v>670</v>
      </c>
      <c r="B1" s="923"/>
      <c r="C1" s="923"/>
      <c r="D1" s="924"/>
    </row>
    <row r="2" spans="1:4" ht="87.75" customHeight="1" thickBot="1">
      <c r="A2" s="925" t="s">
        <v>671</v>
      </c>
      <c r="B2" s="926"/>
      <c r="C2" s="926"/>
      <c r="D2" s="927"/>
    </row>
    <row r="3" spans="1:4" ht="24.75" thickBot="1">
      <c r="A3" s="622" t="s">
        <v>500</v>
      </c>
      <c r="B3" s="623" t="s">
        <v>501</v>
      </c>
      <c r="C3" s="623" t="s">
        <v>502</v>
      </c>
      <c r="D3" s="623" t="s">
        <v>503</v>
      </c>
    </row>
    <row r="4" spans="1:4" ht="33.75" customHeight="1" thickBot="1">
      <c r="A4" s="624">
        <v>10</v>
      </c>
      <c r="B4" s="928" t="s">
        <v>626</v>
      </c>
      <c r="C4" s="625" t="s">
        <v>672</v>
      </c>
      <c r="D4" s="625" t="s">
        <v>673</v>
      </c>
    </row>
    <row r="5" spans="1:4">
      <c r="A5" s="928">
        <v>9</v>
      </c>
      <c r="B5" s="929"/>
      <c r="C5" s="931" t="s">
        <v>674</v>
      </c>
      <c r="D5" s="931" t="s">
        <v>675</v>
      </c>
    </row>
    <row r="6" spans="1:4" ht="13.5" thickBot="1">
      <c r="A6" s="930"/>
      <c r="B6" s="930"/>
      <c r="C6" s="933"/>
      <c r="D6" s="933"/>
    </row>
    <row r="7" spans="1:4">
      <c r="A7" s="928">
        <v>8</v>
      </c>
      <c r="B7" s="928" t="s">
        <v>475</v>
      </c>
      <c r="C7" s="934" t="s">
        <v>676</v>
      </c>
      <c r="D7" s="931" t="s">
        <v>677</v>
      </c>
    </row>
    <row r="8" spans="1:4">
      <c r="A8" s="929"/>
      <c r="B8" s="929"/>
      <c r="C8" s="935"/>
      <c r="D8" s="932"/>
    </row>
    <row r="9" spans="1:4" ht="13.5" thickBot="1">
      <c r="A9" s="930"/>
      <c r="B9" s="929"/>
      <c r="C9" s="935"/>
      <c r="D9" s="933"/>
    </row>
    <row r="10" spans="1:4">
      <c r="A10" s="928">
        <v>7</v>
      </c>
      <c r="B10" s="929"/>
      <c r="C10" s="935"/>
      <c r="D10" s="931" t="s">
        <v>678</v>
      </c>
    </row>
    <row r="11" spans="1:4">
      <c r="A11" s="929"/>
      <c r="B11" s="929"/>
      <c r="C11" s="935"/>
      <c r="D11" s="932"/>
    </row>
    <row r="12" spans="1:4" ht="39.75" customHeight="1" thickBot="1">
      <c r="A12" s="930"/>
      <c r="B12" s="930"/>
      <c r="C12" s="936"/>
      <c r="D12" s="933"/>
    </row>
    <row r="13" spans="1:4">
      <c r="A13" s="928">
        <v>6</v>
      </c>
      <c r="B13" s="928" t="s">
        <v>471</v>
      </c>
      <c r="C13" s="934" t="s">
        <v>679</v>
      </c>
      <c r="D13" s="931" t="s">
        <v>680</v>
      </c>
    </row>
    <row r="14" spans="1:4">
      <c r="A14" s="929"/>
      <c r="B14" s="929"/>
      <c r="C14" s="935"/>
      <c r="D14" s="932"/>
    </row>
    <row r="15" spans="1:4" ht="24.75" customHeight="1" thickBot="1">
      <c r="A15" s="930"/>
      <c r="B15" s="929"/>
      <c r="C15" s="935"/>
      <c r="D15" s="933"/>
    </row>
    <row r="16" spans="1:4">
      <c r="A16" s="928">
        <v>5</v>
      </c>
      <c r="B16" s="929"/>
      <c r="C16" s="935"/>
      <c r="D16" s="931" t="s">
        <v>681</v>
      </c>
    </row>
    <row r="17" spans="1:4" ht="39" customHeight="1">
      <c r="A17" s="929"/>
      <c r="B17" s="929"/>
      <c r="C17" s="935"/>
      <c r="D17" s="932"/>
    </row>
    <row r="18" spans="1:4" ht="13.5" thickBot="1">
      <c r="A18" s="930"/>
      <c r="B18" s="930"/>
      <c r="C18" s="936"/>
      <c r="D18" s="933"/>
    </row>
    <row r="19" spans="1:4">
      <c r="A19" s="928">
        <v>4</v>
      </c>
      <c r="B19" s="928" t="s">
        <v>468</v>
      </c>
      <c r="C19" s="934" t="s">
        <v>682</v>
      </c>
      <c r="D19" s="931" t="s">
        <v>683</v>
      </c>
    </row>
    <row r="20" spans="1:4">
      <c r="A20" s="929"/>
      <c r="B20" s="929"/>
      <c r="C20" s="935"/>
      <c r="D20" s="932"/>
    </row>
    <row r="21" spans="1:4">
      <c r="A21" s="929"/>
      <c r="B21" s="929"/>
      <c r="C21" s="935"/>
      <c r="D21" s="932"/>
    </row>
    <row r="22" spans="1:4" ht="33" customHeight="1">
      <c r="A22" s="929"/>
      <c r="B22" s="929"/>
      <c r="C22" s="935"/>
      <c r="D22" s="932"/>
    </row>
    <row r="23" spans="1:4" ht="13.5" thickBot="1">
      <c r="A23" s="930"/>
      <c r="B23" s="929"/>
      <c r="C23" s="935"/>
      <c r="D23" s="933"/>
    </row>
    <row r="24" spans="1:4">
      <c r="A24" s="928">
        <v>3</v>
      </c>
      <c r="B24" s="929"/>
      <c r="C24" s="935"/>
      <c r="D24" s="931" t="s">
        <v>684</v>
      </c>
    </row>
    <row r="25" spans="1:4">
      <c r="A25" s="929"/>
      <c r="B25" s="929"/>
      <c r="C25" s="935"/>
      <c r="D25" s="932"/>
    </row>
    <row r="26" spans="1:4" ht="39" customHeight="1">
      <c r="A26" s="929"/>
      <c r="B26" s="929"/>
      <c r="C26" s="935"/>
      <c r="D26" s="932"/>
    </row>
    <row r="27" spans="1:4">
      <c r="A27" s="929"/>
      <c r="B27" s="929"/>
      <c r="C27" s="935"/>
      <c r="D27" s="932"/>
    </row>
    <row r="28" spans="1:4" ht="13.5" thickBot="1">
      <c r="A28" s="930"/>
      <c r="B28" s="929"/>
      <c r="C28" s="936"/>
      <c r="D28" s="933"/>
    </row>
    <row r="29" spans="1:4">
      <c r="A29" s="928">
        <v>2</v>
      </c>
      <c r="B29" s="929"/>
      <c r="C29" s="931" t="s">
        <v>685</v>
      </c>
      <c r="D29" s="931" t="s">
        <v>686</v>
      </c>
    </row>
    <row r="30" spans="1:4" ht="27.75" customHeight="1">
      <c r="A30" s="929"/>
      <c r="B30" s="929"/>
      <c r="C30" s="932"/>
      <c r="D30" s="932"/>
    </row>
    <row r="31" spans="1:4" ht="13.5" thickBot="1">
      <c r="A31" s="930"/>
      <c r="B31" s="930"/>
      <c r="C31" s="933"/>
      <c r="D31" s="933"/>
    </row>
    <row r="32" spans="1:4" ht="39" customHeight="1" thickBot="1">
      <c r="A32" s="624">
        <v>1</v>
      </c>
      <c r="B32" s="626" t="s">
        <v>687</v>
      </c>
      <c r="C32" s="925" t="s">
        <v>688</v>
      </c>
      <c r="D32" s="927"/>
    </row>
  </sheetData>
  <mergeCells count="28">
    <mergeCell ref="C32:D32"/>
    <mergeCell ref="A19:A23"/>
    <mergeCell ref="B19:B31"/>
    <mergeCell ref="C19:C28"/>
    <mergeCell ref="D19:D23"/>
    <mergeCell ref="A24:A28"/>
    <mergeCell ref="D24:D28"/>
    <mergeCell ref="A29:A31"/>
    <mergeCell ref="C29:C31"/>
    <mergeCell ref="D29:D31"/>
    <mergeCell ref="A13:A15"/>
    <mergeCell ref="B13:B18"/>
    <mergeCell ref="C13:C18"/>
    <mergeCell ref="D13:D15"/>
    <mergeCell ref="A16:A18"/>
    <mergeCell ref="D16:D18"/>
    <mergeCell ref="A7:A9"/>
    <mergeCell ref="B7:B12"/>
    <mergeCell ref="C7:C12"/>
    <mergeCell ref="D7:D9"/>
    <mergeCell ref="A10:A12"/>
    <mergeCell ref="D10:D12"/>
    <mergeCell ref="A1:D1"/>
    <mergeCell ref="A2:D2"/>
    <mergeCell ref="B4:B6"/>
    <mergeCell ref="A5:A6"/>
    <mergeCell ref="C5:C6"/>
    <mergeCell ref="D5:D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
    <tabColor theme="8" tint="-0.249977111117893"/>
  </sheetPr>
  <dimension ref="A1:DW108"/>
  <sheetViews>
    <sheetView zoomScaleNormal="100" workbookViewId="0">
      <selection activeCell="G23" sqref="G23"/>
    </sheetView>
  </sheetViews>
  <sheetFormatPr defaultRowHeight="12.75"/>
  <cols>
    <col min="1" max="2" width="16.5703125" customWidth="1"/>
    <col min="3" max="3" width="16.5703125" bestFit="1" customWidth="1"/>
    <col min="4" max="4" width="12" customWidth="1"/>
    <col min="5" max="5" width="13.85546875" customWidth="1"/>
    <col min="6" max="6" width="14.85546875" customWidth="1"/>
    <col min="7" max="7" width="8.5703125" customWidth="1"/>
    <col min="8" max="8" width="28" customWidth="1"/>
    <col min="9" max="9" width="13.42578125" bestFit="1" customWidth="1"/>
    <col min="10" max="10" width="5" bestFit="1" customWidth="1"/>
    <col min="11" max="11" width="5.5703125" bestFit="1" customWidth="1"/>
    <col min="12" max="12" width="15" bestFit="1" customWidth="1"/>
    <col min="13" max="13" width="18.42578125" customWidth="1"/>
    <col min="14" max="127" width="9.140625" style="1"/>
  </cols>
  <sheetData>
    <row r="1" spans="1:13" ht="12.75" customHeight="1">
      <c r="A1" s="938" t="s">
        <v>176</v>
      </c>
      <c r="B1" s="939"/>
      <c r="C1" s="939"/>
      <c r="D1" s="939"/>
      <c r="E1" s="939"/>
      <c r="F1" s="939"/>
      <c r="G1" s="939"/>
      <c r="H1" s="939"/>
      <c r="I1" s="939"/>
      <c r="J1" s="939"/>
      <c r="K1" s="939"/>
      <c r="L1" s="939"/>
      <c r="M1" s="940"/>
    </row>
    <row r="2" spans="1:13" ht="12.75" customHeight="1">
      <c r="A2" s="941"/>
      <c r="B2" s="942"/>
      <c r="C2" s="942"/>
      <c r="D2" s="942"/>
      <c r="E2" s="942"/>
      <c r="F2" s="942"/>
      <c r="G2" s="942"/>
      <c r="H2" s="942"/>
      <c r="I2" s="942"/>
      <c r="J2" s="942"/>
      <c r="K2" s="942"/>
      <c r="L2" s="942"/>
      <c r="M2" s="943"/>
    </row>
    <row r="3" spans="1:13" ht="36.75" customHeight="1" thickBot="1">
      <c r="A3" s="944"/>
      <c r="B3" s="945"/>
      <c r="C3" s="945"/>
      <c r="D3" s="945"/>
      <c r="E3" s="945"/>
      <c r="F3" s="945"/>
      <c r="G3" s="945"/>
      <c r="H3" s="945"/>
      <c r="I3" s="945"/>
      <c r="J3" s="945"/>
      <c r="K3" s="945"/>
      <c r="L3" s="945"/>
      <c r="M3" s="946"/>
    </row>
    <row r="4" spans="1:13">
      <c r="A4" s="141" t="s">
        <v>128</v>
      </c>
      <c r="B4" s="142" t="s">
        <v>49</v>
      </c>
      <c r="C4" s="143" t="s">
        <v>50</v>
      </c>
      <c r="D4" s="77" t="s">
        <v>7</v>
      </c>
      <c r="E4" s="78"/>
      <c r="F4" s="79"/>
      <c r="G4" s="80"/>
      <c r="H4" s="77" t="s">
        <v>8</v>
      </c>
      <c r="I4" s="78"/>
      <c r="J4" s="81"/>
      <c r="K4" s="134"/>
      <c r="L4" s="957" t="s">
        <v>92</v>
      </c>
      <c r="M4" s="958"/>
    </row>
    <row r="5" spans="1:13" ht="23.25" customHeight="1">
      <c r="A5" s="82" t="s">
        <v>43</v>
      </c>
      <c r="B5" s="22"/>
      <c r="C5" s="140"/>
      <c r="D5" s="965"/>
      <c r="E5" s="966"/>
      <c r="F5" s="966"/>
      <c r="G5" s="967"/>
      <c r="H5" s="959" t="s">
        <v>127</v>
      </c>
      <c r="I5" s="960"/>
      <c r="J5" s="960"/>
      <c r="K5" s="960"/>
      <c r="L5" s="961" t="s">
        <v>127</v>
      </c>
      <c r="M5" s="962"/>
    </row>
    <row r="6" spans="1:13" ht="18" customHeight="1">
      <c r="A6" s="83" t="s">
        <v>9</v>
      </c>
      <c r="B6" s="23"/>
      <c r="C6" s="23"/>
      <c r="D6" s="24" t="s">
        <v>12</v>
      </c>
      <c r="E6" s="25"/>
      <c r="F6" s="26"/>
      <c r="G6" s="27"/>
      <c r="H6" s="19" t="s">
        <v>15</v>
      </c>
      <c r="I6" s="20"/>
      <c r="J6" s="20"/>
      <c r="K6" s="135"/>
      <c r="L6" s="963"/>
      <c r="M6" s="964"/>
    </row>
    <row r="7" spans="1:13" ht="43.5" customHeight="1">
      <c r="A7" s="985"/>
      <c r="B7" s="975"/>
      <c r="C7" s="976"/>
      <c r="D7" s="977"/>
      <c r="E7" s="975"/>
      <c r="F7" s="975"/>
      <c r="G7" s="976"/>
      <c r="H7" s="955"/>
      <c r="I7" s="956"/>
      <c r="J7" s="956"/>
      <c r="K7" s="956"/>
      <c r="L7" s="981"/>
      <c r="M7" s="982"/>
    </row>
    <row r="8" spans="1:13">
      <c r="A8" s="83" t="s">
        <v>10</v>
      </c>
      <c r="B8" s="23"/>
      <c r="C8" s="23"/>
      <c r="D8" s="19" t="s">
        <v>13</v>
      </c>
      <c r="E8" s="29"/>
      <c r="F8" s="29"/>
      <c r="G8" s="21"/>
      <c r="H8" s="19" t="s">
        <v>16</v>
      </c>
      <c r="I8" s="20"/>
      <c r="J8" s="20"/>
      <c r="K8" s="135"/>
      <c r="L8" s="136"/>
      <c r="M8" s="116"/>
    </row>
    <row r="9" spans="1:13" ht="21" customHeight="1">
      <c r="A9" s="974"/>
      <c r="B9" s="975"/>
      <c r="C9" s="976"/>
      <c r="D9" s="949"/>
      <c r="E9" s="950"/>
      <c r="F9" s="950"/>
      <c r="G9" s="951"/>
      <c r="H9" s="979"/>
      <c r="I9" s="980"/>
      <c r="J9" s="980"/>
      <c r="K9" s="980"/>
      <c r="L9" s="983"/>
      <c r="M9" s="984"/>
    </row>
    <row r="10" spans="1:13">
      <c r="A10" s="84" t="s">
        <v>11</v>
      </c>
      <c r="B10" s="30"/>
      <c r="C10" s="31" t="s">
        <v>17</v>
      </c>
      <c r="D10" s="32" t="s">
        <v>14</v>
      </c>
      <c r="E10" s="33"/>
      <c r="F10" s="33"/>
      <c r="G10" s="28"/>
      <c r="H10" s="19" t="s">
        <v>14</v>
      </c>
      <c r="I10" s="20"/>
      <c r="J10" s="20"/>
      <c r="K10" s="135"/>
      <c r="L10" s="136"/>
      <c r="M10" s="116"/>
    </row>
    <row r="11" spans="1:13" ht="24.75" customHeight="1" thickBot="1">
      <c r="A11" s="986"/>
      <c r="B11" s="987"/>
      <c r="C11" s="137"/>
      <c r="D11" s="952"/>
      <c r="E11" s="953"/>
      <c r="F11" s="953"/>
      <c r="G11" s="954"/>
      <c r="H11" s="952"/>
      <c r="I11" s="978"/>
      <c r="J11" s="978"/>
      <c r="K11" s="978"/>
      <c r="L11" s="947"/>
      <c r="M11" s="948"/>
    </row>
    <row r="12" spans="1:13" ht="13.5" thickBot="1">
      <c r="A12" s="103" t="s">
        <v>18</v>
      </c>
      <c r="B12" s="106" t="s">
        <v>21</v>
      </c>
      <c r="C12" s="103" t="s">
        <v>24</v>
      </c>
      <c r="D12" s="102" t="s">
        <v>31</v>
      </c>
      <c r="E12" s="109"/>
      <c r="F12" s="109"/>
      <c r="G12" s="106" t="s">
        <v>32</v>
      </c>
      <c r="H12" s="988" t="s">
        <v>36</v>
      </c>
      <c r="I12" s="989"/>
      <c r="J12" s="989"/>
      <c r="K12" s="989"/>
      <c r="L12" s="990"/>
      <c r="M12" s="968" t="s">
        <v>39</v>
      </c>
    </row>
    <row r="13" spans="1:13" ht="13.5" thickBot="1">
      <c r="A13" s="104" t="s">
        <v>19</v>
      </c>
      <c r="B13" s="107" t="s">
        <v>22</v>
      </c>
      <c r="C13" s="104" t="s">
        <v>25</v>
      </c>
      <c r="D13" s="968" t="s">
        <v>27</v>
      </c>
      <c r="E13" s="968" t="s">
        <v>30</v>
      </c>
      <c r="F13" s="968" t="s">
        <v>19</v>
      </c>
      <c r="G13" s="107" t="s">
        <v>33</v>
      </c>
      <c r="H13" s="106" t="s">
        <v>28</v>
      </c>
      <c r="I13" s="106" t="s">
        <v>3</v>
      </c>
      <c r="J13" s="971" t="s">
        <v>4</v>
      </c>
      <c r="K13" s="972"/>
      <c r="L13" s="968" t="s">
        <v>38</v>
      </c>
      <c r="M13" s="969"/>
    </row>
    <row r="14" spans="1:13" ht="13.5" thickBot="1">
      <c r="A14" s="105" t="s">
        <v>20</v>
      </c>
      <c r="B14" s="108" t="s">
        <v>23</v>
      </c>
      <c r="C14" s="105" t="s">
        <v>26</v>
      </c>
      <c r="D14" s="973"/>
      <c r="E14" s="973"/>
      <c r="F14" s="973"/>
      <c r="G14" s="108" t="s">
        <v>34</v>
      </c>
      <c r="H14" s="108" t="s">
        <v>29</v>
      </c>
      <c r="I14" s="108" t="s">
        <v>35</v>
      </c>
      <c r="J14" s="110" t="s">
        <v>5</v>
      </c>
      <c r="K14" s="110" t="s">
        <v>89</v>
      </c>
      <c r="L14" s="973"/>
      <c r="M14" s="970"/>
    </row>
    <row r="15" spans="1:13">
      <c r="A15" s="100"/>
      <c r="B15" s="101"/>
      <c r="C15" s="35"/>
      <c r="D15" s="35"/>
      <c r="E15" s="35"/>
      <c r="F15" s="101"/>
      <c r="G15" s="36"/>
      <c r="H15" s="76"/>
      <c r="I15" s="35"/>
      <c r="J15" s="38"/>
      <c r="K15" s="38"/>
      <c r="L15" s="39"/>
      <c r="M15" s="114"/>
    </row>
    <row r="16" spans="1:13">
      <c r="A16" s="115"/>
      <c r="B16" s="113"/>
      <c r="C16" s="113"/>
      <c r="D16" s="113"/>
      <c r="E16" s="40"/>
      <c r="F16" s="41"/>
      <c r="G16" s="34"/>
      <c r="H16" s="37"/>
      <c r="I16" s="40"/>
      <c r="J16" s="42"/>
      <c r="K16" s="42"/>
      <c r="L16" s="111"/>
      <c r="M16" s="90"/>
    </row>
    <row r="17" spans="1:13">
      <c r="A17" s="115"/>
      <c r="B17" s="113"/>
      <c r="C17" s="113"/>
      <c r="D17" s="113"/>
      <c r="E17" s="40"/>
      <c r="F17" s="40"/>
      <c r="G17" s="43"/>
      <c r="H17" s="44"/>
      <c r="I17" s="40"/>
      <c r="J17" s="45"/>
      <c r="K17" s="45"/>
      <c r="L17" s="111"/>
      <c r="M17" s="90"/>
    </row>
    <row r="18" spans="1:13">
      <c r="A18" s="85"/>
      <c r="B18" s="40"/>
      <c r="C18" s="40"/>
      <c r="D18" s="40"/>
      <c r="E18" s="40"/>
      <c r="F18" s="40"/>
      <c r="G18" s="43"/>
      <c r="H18" s="37"/>
      <c r="I18" s="40"/>
      <c r="J18" s="45"/>
      <c r="K18" s="45"/>
      <c r="L18" s="111"/>
      <c r="M18" s="90"/>
    </row>
    <row r="19" spans="1:13">
      <c r="A19" s="85"/>
      <c r="B19" s="40"/>
      <c r="C19" s="40"/>
      <c r="D19" s="40"/>
      <c r="E19" s="40"/>
      <c r="F19" s="40"/>
      <c r="G19" s="43"/>
      <c r="H19" s="41"/>
      <c r="I19" s="40"/>
      <c r="J19" s="45"/>
      <c r="K19" s="45"/>
      <c r="L19" s="111"/>
      <c r="M19" s="90"/>
    </row>
    <row r="20" spans="1:13">
      <c r="A20" s="85"/>
      <c r="B20" s="46"/>
      <c r="C20" s="46"/>
      <c r="D20" s="47"/>
      <c r="E20" s="46"/>
      <c r="F20" s="46"/>
      <c r="G20" s="47"/>
      <c r="H20" s="48"/>
      <c r="I20" s="46"/>
      <c r="J20" s="49"/>
      <c r="K20" s="49"/>
      <c r="L20" s="50"/>
      <c r="M20" s="112"/>
    </row>
    <row r="21" spans="1:13">
      <c r="A21" s="85"/>
      <c r="B21" s="40"/>
      <c r="C21" s="51"/>
      <c r="D21" s="40"/>
      <c r="E21" s="40"/>
      <c r="F21" s="51"/>
      <c r="G21" s="43"/>
      <c r="H21" s="44"/>
      <c r="I21" s="40"/>
      <c r="J21" s="52"/>
      <c r="K21" s="52"/>
      <c r="L21" s="40"/>
      <c r="M21" s="86"/>
    </row>
    <row r="22" spans="1:13">
      <c r="A22" s="85"/>
      <c r="B22" s="40"/>
      <c r="C22" s="51"/>
      <c r="D22" s="40"/>
      <c r="E22" s="40"/>
      <c r="F22" s="51"/>
      <c r="G22" s="43"/>
      <c r="H22" s="40"/>
      <c r="I22" s="40"/>
      <c r="J22" s="52"/>
      <c r="K22" s="52"/>
      <c r="L22" s="40"/>
      <c r="M22" s="86"/>
    </row>
    <row r="23" spans="1:13">
      <c r="A23" s="85"/>
      <c r="B23" s="40"/>
      <c r="C23" s="51"/>
      <c r="D23" s="40"/>
      <c r="E23" s="37"/>
      <c r="F23" s="51"/>
      <c r="G23" s="43"/>
      <c r="H23" s="54"/>
      <c r="I23" s="40"/>
      <c r="J23" s="55"/>
      <c r="K23" s="52"/>
      <c r="L23" s="40"/>
      <c r="M23" s="86"/>
    </row>
    <row r="24" spans="1:13">
      <c r="A24" s="85"/>
      <c r="B24" s="40"/>
      <c r="C24" s="51"/>
      <c r="D24" s="37"/>
      <c r="E24" s="37"/>
      <c r="F24" s="37"/>
      <c r="G24" s="34"/>
      <c r="H24" s="40"/>
      <c r="I24" s="51"/>
      <c r="J24" s="55"/>
      <c r="K24" s="52"/>
      <c r="L24" s="40"/>
      <c r="M24" s="86"/>
    </row>
    <row r="25" spans="1:13">
      <c r="A25" s="85"/>
      <c r="B25" s="40"/>
      <c r="C25" s="51"/>
      <c r="D25" s="40"/>
      <c r="E25" s="37"/>
      <c r="F25" s="51"/>
      <c r="G25" s="43"/>
      <c r="H25" s="44"/>
      <c r="I25" s="40"/>
      <c r="J25" s="55"/>
      <c r="K25" s="52"/>
      <c r="L25" s="40"/>
      <c r="M25" s="86"/>
    </row>
    <row r="26" spans="1:13">
      <c r="A26" s="85"/>
      <c r="B26" s="40"/>
      <c r="C26" s="51"/>
      <c r="D26" s="40"/>
      <c r="E26" s="37"/>
      <c r="F26" s="51"/>
      <c r="G26" s="56"/>
      <c r="H26" s="54"/>
      <c r="I26" s="40"/>
      <c r="J26" s="55"/>
      <c r="K26" s="52"/>
      <c r="L26" s="40"/>
      <c r="M26" s="86"/>
    </row>
    <row r="27" spans="1:13">
      <c r="A27" s="85"/>
      <c r="B27" s="40"/>
      <c r="C27" s="51"/>
      <c r="D27" s="40"/>
      <c r="E27" s="37"/>
      <c r="F27" s="51"/>
      <c r="G27" s="43"/>
      <c r="H27" s="57"/>
      <c r="I27" s="40"/>
      <c r="J27" s="55"/>
      <c r="K27" s="52"/>
      <c r="L27" s="40"/>
      <c r="M27" s="86"/>
    </row>
    <row r="28" spans="1:13">
      <c r="A28" s="85"/>
      <c r="B28" s="40"/>
      <c r="C28" s="51"/>
      <c r="D28" s="40"/>
      <c r="E28" s="37"/>
      <c r="F28" s="51"/>
      <c r="G28" s="43"/>
      <c r="H28" s="44"/>
      <c r="I28" s="40"/>
      <c r="J28" s="55"/>
      <c r="K28" s="52"/>
      <c r="L28" s="40"/>
      <c r="M28" s="86"/>
    </row>
    <row r="29" spans="1:13">
      <c r="A29" s="85"/>
      <c r="B29" s="40"/>
      <c r="C29" s="51"/>
      <c r="D29" s="40"/>
      <c r="E29" s="37"/>
      <c r="F29" s="51"/>
      <c r="G29" s="43"/>
      <c r="H29" s="44"/>
      <c r="I29" s="40"/>
      <c r="J29" s="55"/>
      <c r="K29" s="52"/>
      <c r="L29" s="40"/>
      <c r="M29" s="86"/>
    </row>
    <row r="30" spans="1:13">
      <c r="A30" s="85"/>
      <c r="B30" s="40"/>
      <c r="C30" s="51"/>
      <c r="D30" s="43"/>
      <c r="E30" s="37"/>
      <c r="F30" s="51"/>
      <c r="G30" s="43"/>
      <c r="H30" s="58"/>
      <c r="I30" s="40"/>
      <c r="J30" s="55"/>
      <c r="K30" s="52"/>
      <c r="L30" s="40"/>
      <c r="M30" s="86"/>
    </row>
    <row r="31" spans="1:13">
      <c r="A31" s="85"/>
      <c r="B31" s="40"/>
      <c r="C31" s="51"/>
      <c r="D31" s="43"/>
      <c r="E31" s="37"/>
      <c r="F31" s="51"/>
      <c r="G31" s="43"/>
      <c r="H31" s="44"/>
      <c r="I31" s="40"/>
      <c r="J31" s="55"/>
      <c r="K31" s="52"/>
      <c r="L31" s="40"/>
      <c r="M31" s="86"/>
    </row>
    <row r="32" spans="1:13">
      <c r="A32" s="85"/>
      <c r="B32" s="43"/>
      <c r="C32" s="51"/>
      <c r="D32" s="51"/>
      <c r="E32" s="59"/>
      <c r="F32" s="40"/>
      <c r="G32" s="40"/>
      <c r="H32" s="54"/>
      <c r="I32" s="37"/>
      <c r="J32" s="55"/>
      <c r="K32" s="52"/>
      <c r="L32" s="37"/>
      <c r="M32" s="86"/>
    </row>
    <row r="33" spans="1:13">
      <c r="A33" s="85"/>
      <c r="B33" s="60"/>
      <c r="C33" s="51"/>
      <c r="D33" s="51"/>
      <c r="E33" s="59"/>
      <c r="F33" s="40"/>
      <c r="G33" s="40"/>
      <c r="H33" s="54"/>
      <c r="I33" s="37"/>
      <c r="J33" s="55"/>
      <c r="K33" s="52"/>
      <c r="L33" s="37"/>
      <c r="M33" s="86"/>
    </row>
    <row r="34" spans="1:13">
      <c r="A34" s="85"/>
      <c r="B34" s="43"/>
      <c r="C34" s="51"/>
      <c r="D34" s="51"/>
      <c r="E34" s="40"/>
      <c r="F34" s="51"/>
      <c r="G34" s="40"/>
      <c r="H34" s="54"/>
      <c r="I34" s="37"/>
      <c r="J34" s="55"/>
      <c r="K34" s="52"/>
      <c r="L34" s="40"/>
      <c r="M34" s="86"/>
    </row>
    <row r="35" spans="1:13">
      <c r="A35" s="85"/>
      <c r="B35" s="40"/>
      <c r="C35" s="51"/>
      <c r="D35" s="43"/>
      <c r="E35" s="37"/>
      <c r="F35" s="51"/>
      <c r="G35" s="43"/>
      <c r="H35" s="54"/>
      <c r="I35" s="40"/>
      <c r="J35" s="55"/>
      <c r="K35" s="52"/>
      <c r="L35" s="40"/>
      <c r="M35" s="86"/>
    </row>
    <row r="36" spans="1:13">
      <c r="A36" s="85"/>
      <c r="B36" s="51"/>
      <c r="C36" s="51"/>
      <c r="D36" s="51"/>
      <c r="E36" s="37"/>
      <c r="F36" s="51"/>
      <c r="G36" s="60"/>
      <c r="H36" s="61"/>
      <c r="I36" s="40"/>
      <c r="J36" s="62"/>
      <c r="K36" s="62"/>
      <c r="L36" s="61"/>
      <c r="M36" s="86"/>
    </row>
    <row r="37" spans="1:13">
      <c r="A37" s="85"/>
      <c r="B37" s="63"/>
      <c r="C37" s="64"/>
      <c r="D37" s="51"/>
      <c r="E37" s="59"/>
      <c r="F37" s="51"/>
      <c r="G37" s="65"/>
      <c r="H37" s="61"/>
      <c r="I37" s="61"/>
      <c r="J37" s="62"/>
      <c r="K37" s="62"/>
      <c r="L37" s="61"/>
      <c r="M37" s="86"/>
    </row>
    <row r="38" spans="1:13">
      <c r="A38" s="85"/>
      <c r="B38" s="66"/>
      <c r="C38" s="67"/>
      <c r="D38" s="37"/>
      <c r="E38" s="37"/>
      <c r="F38" s="51"/>
      <c r="G38" s="66"/>
      <c r="H38" s="51"/>
      <c r="I38" s="40"/>
      <c r="J38" s="62"/>
      <c r="K38" s="62"/>
      <c r="L38" s="40"/>
      <c r="M38" s="86"/>
    </row>
    <row r="39" spans="1:13">
      <c r="A39" s="85"/>
      <c r="B39" s="66"/>
      <c r="C39" s="67"/>
      <c r="D39" s="37"/>
      <c r="E39" s="58"/>
      <c r="F39" s="51"/>
      <c r="G39" s="66"/>
      <c r="H39" s="58"/>
      <c r="I39" s="40"/>
      <c r="J39" s="68"/>
      <c r="K39" s="69"/>
      <c r="L39" s="66"/>
      <c r="M39" s="87"/>
    </row>
    <row r="40" spans="1:13">
      <c r="A40" s="85"/>
      <c r="B40" s="67"/>
      <c r="C40" s="67"/>
      <c r="D40" s="37"/>
      <c r="E40" s="59"/>
      <c r="F40" s="51"/>
      <c r="G40" s="59"/>
      <c r="H40" s="59"/>
      <c r="I40" s="40"/>
      <c r="J40" s="70"/>
      <c r="K40" s="70"/>
      <c r="L40" s="66"/>
      <c r="M40" s="88"/>
    </row>
    <row r="41" spans="1:13">
      <c r="A41" s="89"/>
      <c r="B41" s="43"/>
      <c r="C41" s="51"/>
      <c r="D41" s="43"/>
      <c r="E41" s="71"/>
      <c r="F41" s="40"/>
      <c r="G41" s="43"/>
      <c r="H41" s="51"/>
      <c r="I41" s="40"/>
      <c r="J41" s="52"/>
      <c r="K41" s="52"/>
      <c r="L41" s="72"/>
      <c r="M41" s="90"/>
    </row>
    <row r="42" spans="1:13">
      <c r="A42" s="89"/>
      <c r="B42" s="40"/>
      <c r="C42" s="51"/>
      <c r="D42" s="43"/>
      <c r="E42" s="40"/>
      <c r="F42" s="73"/>
      <c r="G42" s="43"/>
      <c r="H42" s="51"/>
      <c r="I42" s="40"/>
      <c r="J42" s="45"/>
      <c r="K42" s="45"/>
      <c r="L42" s="57"/>
      <c r="M42" s="90"/>
    </row>
    <row r="43" spans="1:13">
      <c r="A43" s="89"/>
      <c r="B43" s="37"/>
      <c r="C43" s="37"/>
      <c r="D43" s="37"/>
      <c r="E43" s="37"/>
      <c r="F43" s="37"/>
      <c r="G43" s="37"/>
      <c r="H43" s="37"/>
      <c r="I43" s="37"/>
      <c r="J43" s="37"/>
      <c r="K43" s="37"/>
      <c r="L43" s="37"/>
      <c r="M43" s="86"/>
    </row>
    <row r="44" spans="1:13">
      <c r="A44" s="89"/>
      <c r="B44" s="37"/>
      <c r="C44" s="37"/>
      <c r="D44" s="37"/>
      <c r="E44" s="37"/>
      <c r="F44" s="74"/>
      <c r="G44" s="37"/>
      <c r="H44" s="37"/>
      <c r="I44" s="37"/>
      <c r="J44" s="37"/>
      <c r="K44" s="37"/>
      <c r="L44" s="73"/>
      <c r="M44" s="86"/>
    </row>
    <row r="45" spans="1:13">
      <c r="A45" s="91"/>
      <c r="B45" s="37"/>
      <c r="C45" s="37"/>
      <c r="D45" s="37"/>
      <c r="E45" s="37"/>
      <c r="F45" s="37"/>
      <c r="G45" s="37"/>
      <c r="H45" s="37"/>
      <c r="I45" s="37"/>
      <c r="J45" s="37"/>
      <c r="K45" s="37"/>
      <c r="L45" s="37"/>
      <c r="M45" s="86"/>
    </row>
    <row r="46" spans="1:13">
      <c r="A46" s="92"/>
      <c r="B46" s="37"/>
      <c r="C46" s="37"/>
      <c r="D46" s="37"/>
      <c r="E46" s="37"/>
      <c r="F46" s="37"/>
      <c r="G46" s="37"/>
      <c r="H46" s="37"/>
      <c r="I46" s="37"/>
      <c r="J46" s="37"/>
      <c r="K46" s="37"/>
      <c r="L46" s="37"/>
      <c r="M46" s="86"/>
    </row>
    <row r="47" spans="1:13">
      <c r="A47" s="92"/>
      <c r="B47" s="37"/>
      <c r="C47" s="37"/>
      <c r="D47" s="37"/>
      <c r="E47" s="37"/>
      <c r="F47" s="37"/>
      <c r="G47" s="37"/>
      <c r="H47" s="37"/>
      <c r="I47" s="37"/>
      <c r="J47" s="37"/>
      <c r="K47" s="37"/>
      <c r="L47" s="37"/>
      <c r="M47" s="86"/>
    </row>
    <row r="48" spans="1:13">
      <c r="A48" s="92"/>
      <c r="B48" s="37"/>
      <c r="C48" s="37"/>
      <c r="D48" s="37"/>
      <c r="E48" s="37"/>
      <c r="F48" s="37"/>
      <c r="G48" s="37"/>
      <c r="H48" s="37"/>
      <c r="I48" s="37"/>
      <c r="J48" s="37"/>
      <c r="K48" s="37"/>
      <c r="L48" s="37"/>
      <c r="M48" s="86"/>
    </row>
    <row r="49" spans="1:13">
      <c r="A49" s="92"/>
      <c r="B49" s="37"/>
      <c r="C49" s="37"/>
      <c r="D49" s="37"/>
      <c r="E49" s="37"/>
      <c r="F49" s="37"/>
      <c r="G49" s="37"/>
      <c r="H49" s="37"/>
      <c r="I49" s="37"/>
      <c r="J49" s="37"/>
      <c r="K49" s="37"/>
      <c r="L49" s="37"/>
      <c r="M49" s="86"/>
    </row>
    <row r="50" spans="1:13">
      <c r="A50" s="92"/>
      <c r="B50" s="37"/>
      <c r="C50" s="37"/>
      <c r="D50" s="37"/>
      <c r="E50" s="37"/>
      <c r="F50" s="37"/>
      <c r="G50" s="37"/>
      <c r="H50" s="37"/>
      <c r="I50" s="37"/>
      <c r="J50" s="37"/>
      <c r="K50" s="37"/>
      <c r="L50" s="37"/>
      <c r="M50" s="86"/>
    </row>
    <row r="51" spans="1:13">
      <c r="A51" s="92"/>
      <c r="B51" s="37"/>
      <c r="C51" s="37"/>
      <c r="D51" s="37"/>
      <c r="E51" s="37"/>
      <c r="F51" s="37"/>
      <c r="G51" s="37"/>
      <c r="H51" s="37"/>
      <c r="I51" s="37"/>
      <c r="J51" s="37"/>
      <c r="K51" s="37"/>
      <c r="L51" s="37"/>
      <c r="M51" s="86"/>
    </row>
    <row r="52" spans="1:13">
      <c r="A52" s="92"/>
      <c r="B52" s="37"/>
      <c r="C52" s="37"/>
      <c r="D52" s="37"/>
      <c r="E52" s="37"/>
      <c r="F52" s="37"/>
      <c r="G52" s="37"/>
      <c r="H52" s="37"/>
      <c r="I52" s="37"/>
      <c r="J52" s="37"/>
      <c r="K52" s="37"/>
      <c r="L52" s="37"/>
      <c r="M52" s="86"/>
    </row>
    <row r="53" spans="1:13">
      <c r="A53" s="92"/>
      <c r="B53" s="37"/>
      <c r="C53" s="37"/>
      <c r="D53" s="37"/>
      <c r="E53" s="37"/>
      <c r="F53" s="37"/>
      <c r="G53" s="37"/>
      <c r="H53" s="37"/>
      <c r="I53" s="37"/>
      <c r="J53" s="37"/>
      <c r="K53" s="37"/>
      <c r="L53" s="37"/>
      <c r="M53" s="86"/>
    </row>
    <row r="54" spans="1:13">
      <c r="A54" s="92"/>
      <c r="B54" s="37"/>
      <c r="C54" s="37"/>
      <c r="D54" s="37"/>
      <c r="E54" s="37"/>
      <c r="F54" s="37"/>
      <c r="G54" s="37"/>
      <c r="H54" s="37"/>
      <c r="I54" s="37"/>
      <c r="J54" s="37"/>
      <c r="K54" s="37"/>
      <c r="L54" s="37"/>
      <c r="M54" s="86"/>
    </row>
    <row r="55" spans="1:13">
      <c r="A55" s="92"/>
      <c r="B55" s="37"/>
      <c r="C55" s="37"/>
      <c r="D55" s="37"/>
      <c r="E55" s="37"/>
      <c r="F55" s="37"/>
      <c r="G55" s="37"/>
      <c r="H55" s="37"/>
      <c r="I55" s="37"/>
      <c r="J55" s="37"/>
      <c r="K55" s="37"/>
      <c r="L55" s="37"/>
      <c r="M55" s="86"/>
    </row>
    <row r="56" spans="1:13">
      <c r="A56" s="92"/>
      <c r="B56" s="37"/>
      <c r="C56" s="37"/>
      <c r="D56" s="37"/>
      <c r="E56" s="37"/>
      <c r="F56" s="37"/>
      <c r="G56" s="37"/>
      <c r="H56" s="37"/>
      <c r="I56" s="37"/>
      <c r="J56" s="37"/>
      <c r="K56" s="37"/>
      <c r="L56" s="37"/>
      <c r="M56" s="86"/>
    </row>
    <row r="57" spans="1:13">
      <c r="A57" s="92"/>
      <c r="B57" s="37"/>
      <c r="C57" s="37"/>
      <c r="D57" s="37"/>
      <c r="E57" s="37"/>
      <c r="F57" s="37"/>
      <c r="G57" s="37"/>
      <c r="H57" s="37"/>
      <c r="I57" s="37"/>
      <c r="J57" s="37"/>
      <c r="K57" s="37"/>
      <c r="L57" s="37"/>
      <c r="M57" s="86"/>
    </row>
    <row r="58" spans="1:13">
      <c r="A58" s="92"/>
      <c r="B58" s="37"/>
      <c r="C58" s="37"/>
      <c r="D58" s="37"/>
      <c r="E58" s="37"/>
      <c r="F58" s="37"/>
      <c r="G58" s="37"/>
      <c r="H58" s="37"/>
      <c r="I58" s="37"/>
      <c r="J58" s="37"/>
      <c r="K58" s="37"/>
      <c r="L58" s="37"/>
      <c r="M58" s="86"/>
    </row>
    <row r="59" spans="1:13">
      <c r="A59" s="92"/>
      <c r="B59" s="37"/>
      <c r="C59" s="37"/>
      <c r="D59" s="37"/>
      <c r="E59" s="37"/>
      <c r="F59" s="37"/>
      <c r="G59" s="37"/>
      <c r="H59" s="37"/>
      <c r="I59" s="37"/>
      <c r="J59" s="37"/>
      <c r="K59" s="37"/>
      <c r="L59" s="37"/>
      <c r="M59" s="86"/>
    </row>
    <row r="60" spans="1:13">
      <c r="A60" s="92"/>
      <c r="B60" s="37"/>
      <c r="C60" s="37"/>
      <c r="D60" s="37"/>
      <c r="E60" s="37"/>
      <c r="F60" s="37"/>
      <c r="G60" s="37"/>
      <c r="H60" s="37"/>
      <c r="I60" s="37"/>
      <c r="J60" s="37"/>
      <c r="K60" s="37"/>
      <c r="L60" s="37"/>
      <c r="M60" s="86"/>
    </row>
    <row r="61" spans="1:13">
      <c r="A61" s="93"/>
      <c r="B61" s="75"/>
      <c r="C61" s="75"/>
      <c r="D61" s="76"/>
      <c r="E61" s="76"/>
      <c r="F61" s="76"/>
      <c r="G61" s="76"/>
      <c r="H61" s="76"/>
      <c r="I61" s="76"/>
      <c r="J61" s="76"/>
      <c r="K61" s="76"/>
      <c r="L61" s="76"/>
      <c r="M61" s="94"/>
    </row>
    <row r="62" spans="1:13">
      <c r="A62" s="95"/>
      <c r="B62" s="53"/>
      <c r="C62" s="53"/>
      <c r="D62" s="37"/>
      <c r="E62" s="37"/>
      <c r="F62" s="37"/>
      <c r="G62" s="37"/>
      <c r="H62" s="37"/>
      <c r="I62" s="37"/>
      <c r="J62" s="37"/>
      <c r="K62" s="37"/>
      <c r="L62" s="37"/>
      <c r="M62" s="86"/>
    </row>
    <row r="63" spans="1:13">
      <c r="A63" s="95"/>
      <c r="B63" s="53"/>
      <c r="C63" s="53"/>
      <c r="D63" s="37"/>
      <c r="E63" s="37"/>
      <c r="F63" s="37"/>
      <c r="G63" s="37"/>
      <c r="H63" s="37"/>
      <c r="I63" s="37"/>
      <c r="J63" s="37"/>
      <c r="K63" s="37"/>
      <c r="L63" s="37"/>
      <c r="M63" s="86"/>
    </row>
    <row r="64" spans="1:13">
      <c r="A64" s="95"/>
      <c r="B64" s="53"/>
      <c r="C64" s="53"/>
      <c r="D64" s="37"/>
      <c r="E64" s="37"/>
      <c r="F64" s="37"/>
      <c r="G64" s="37"/>
      <c r="H64" s="37"/>
      <c r="I64" s="37"/>
      <c r="J64" s="37"/>
      <c r="K64" s="37"/>
      <c r="L64" s="37"/>
      <c r="M64" s="86"/>
    </row>
    <row r="65" spans="1:13">
      <c r="A65" s="95"/>
      <c r="B65" s="53"/>
      <c r="C65" s="53"/>
      <c r="D65" s="37"/>
      <c r="E65" s="37"/>
      <c r="F65" s="37"/>
      <c r="G65" s="37"/>
      <c r="H65" s="37"/>
      <c r="I65" s="37"/>
      <c r="J65" s="37"/>
      <c r="K65" s="37"/>
      <c r="L65" s="37"/>
      <c r="M65" s="86"/>
    </row>
    <row r="66" spans="1:13">
      <c r="A66" s="95"/>
      <c r="B66" s="53"/>
      <c r="C66" s="53"/>
      <c r="D66" s="37"/>
      <c r="E66" s="37"/>
      <c r="F66" s="37"/>
      <c r="G66" s="37"/>
      <c r="H66" s="37"/>
      <c r="I66" s="37"/>
      <c r="J66" s="37"/>
      <c r="K66" s="37"/>
      <c r="L66" s="37"/>
      <c r="M66" s="86"/>
    </row>
    <row r="67" spans="1:13">
      <c r="A67" s="95"/>
      <c r="B67" s="53"/>
      <c r="C67" s="53"/>
      <c r="D67" s="37"/>
      <c r="E67" s="37"/>
      <c r="F67" s="37"/>
      <c r="G67" s="37"/>
      <c r="H67" s="37"/>
      <c r="I67" s="37"/>
      <c r="J67" s="37"/>
      <c r="K67" s="37"/>
      <c r="L67" s="37"/>
      <c r="M67" s="86"/>
    </row>
    <row r="68" spans="1:13">
      <c r="A68" s="95"/>
      <c r="B68" s="53"/>
      <c r="C68" s="53"/>
      <c r="D68" s="37"/>
      <c r="E68" s="37"/>
      <c r="F68" s="37"/>
      <c r="G68" s="37"/>
      <c r="H68" s="37"/>
      <c r="I68" s="37"/>
      <c r="J68" s="37"/>
      <c r="K68" s="37"/>
      <c r="L68" s="37"/>
      <c r="M68" s="86"/>
    </row>
    <row r="69" spans="1:13">
      <c r="A69" s="95"/>
      <c r="B69" s="53"/>
      <c r="C69" s="53"/>
      <c r="D69" s="37"/>
      <c r="E69" s="37"/>
      <c r="F69" s="37"/>
      <c r="G69" s="37"/>
      <c r="H69" s="37"/>
      <c r="I69" s="37"/>
      <c r="J69" s="37"/>
      <c r="K69" s="37"/>
      <c r="L69" s="37"/>
      <c r="M69" s="86"/>
    </row>
    <row r="70" spans="1:13">
      <c r="A70" s="95"/>
      <c r="B70" s="53"/>
      <c r="C70" s="53"/>
      <c r="D70" s="37"/>
      <c r="E70" s="37"/>
      <c r="F70" s="37"/>
      <c r="G70" s="37"/>
      <c r="H70" s="37"/>
      <c r="I70" s="37"/>
      <c r="J70" s="37"/>
      <c r="K70" s="37"/>
      <c r="L70" s="37"/>
      <c r="M70" s="86"/>
    </row>
    <row r="71" spans="1:13">
      <c r="A71" s="95"/>
      <c r="B71" s="53"/>
      <c r="C71" s="53"/>
      <c r="D71" s="37"/>
      <c r="E71" s="37"/>
      <c r="F71" s="37"/>
      <c r="G71" s="37"/>
      <c r="H71" s="37"/>
      <c r="I71" s="37"/>
      <c r="J71" s="37"/>
      <c r="K71" s="37"/>
      <c r="L71" s="37"/>
      <c r="M71" s="86"/>
    </row>
    <row r="72" spans="1:13">
      <c r="A72" s="95"/>
      <c r="B72" s="53"/>
      <c r="C72" s="53"/>
      <c r="D72" s="37"/>
      <c r="E72" s="37"/>
      <c r="F72" s="37"/>
      <c r="G72" s="37"/>
      <c r="H72" s="37"/>
      <c r="I72" s="37"/>
      <c r="J72" s="37"/>
      <c r="K72" s="37"/>
      <c r="L72" s="37"/>
      <c r="M72" s="86"/>
    </row>
    <row r="73" spans="1:13">
      <c r="A73" s="95"/>
      <c r="B73" s="53"/>
      <c r="C73" s="53"/>
      <c r="D73" s="37"/>
      <c r="E73" s="37"/>
      <c r="F73" s="37"/>
      <c r="G73" s="37"/>
      <c r="H73" s="37"/>
      <c r="I73" s="37"/>
      <c r="J73" s="37"/>
      <c r="K73" s="37"/>
      <c r="L73" s="37"/>
      <c r="M73" s="86"/>
    </row>
    <row r="74" spans="1:13">
      <c r="A74" s="95"/>
      <c r="B74" s="53"/>
      <c r="C74" s="53"/>
      <c r="D74" s="37"/>
      <c r="E74" s="37"/>
      <c r="F74" s="37"/>
      <c r="G74" s="37"/>
      <c r="H74" s="37"/>
      <c r="I74" s="37"/>
      <c r="J74" s="37"/>
      <c r="K74" s="37"/>
      <c r="L74" s="37"/>
      <c r="M74" s="86"/>
    </row>
    <row r="75" spans="1:13">
      <c r="A75" s="95"/>
      <c r="B75" s="53"/>
      <c r="C75" s="53"/>
      <c r="D75" s="37"/>
      <c r="E75" s="37"/>
      <c r="F75" s="37"/>
      <c r="G75" s="37"/>
      <c r="H75" s="37"/>
      <c r="I75" s="37"/>
      <c r="J75" s="37"/>
      <c r="K75" s="37"/>
      <c r="L75" s="37"/>
      <c r="M75" s="86"/>
    </row>
    <row r="76" spans="1:13">
      <c r="A76" s="95"/>
      <c r="B76" s="53"/>
      <c r="C76" s="53"/>
      <c r="D76" s="37"/>
      <c r="E76" s="37"/>
      <c r="F76" s="37"/>
      <c r="G76" s="37"/>
      <c r="H76" s="37"/>
      <c r="I76" s="37"/>
      <c r="J76" s="37"/>
      <c r="K76" s="37"/>
      <c r="L76" s="37"/>
      <c r="M76" s="86"/>
    </row>
    <row r="77" spans="1:13">
      <c r="A77" s="95"/>
      <c r="B77" s="53"/>
      <c r="C77" s="53"/>
      <c r="D77" s="37"/>
      <c r="E77" s="37"/>
      <c r="F77" s="37"/>
      <c r="G77" s="37"/>
      <c r="H77" s="37"/>
      <c r="I77" s="37"/>
      <c r="J77" s="37"/>
      <c r="K77" s="37"/>
      <c r="L77" s="37"/>
      <c r="M77" s="86"/>
    </row>
    <row r="78" spans="1:13">
      <c r="A78" s="95"/>
      <c r="B78" s="53"/>
      <c r="C78" s="53"/>
      <c r="D78" s="37"/>
      <c r="E78" s="37"/>
      <c r="F78" s="37"/>
      <c r="G78" s="37"/>
      <c r="H78" s="37"/>
      <c r="I78" s="37"/>
      <c r="J78" s="37"/>
      <c r="K78" s="37"/>
      <c r="L78" s="37"/>
      <c r="M78" s="86"/>
    </row>
    <row r="79" spans="1:13">
      <c r="A79" s="95"/>
      <c r="B79" s="53"/>
      <c r="C79" s="53"/>
      <c r="D79" s="37"/>
      <c r="E79" s="37"/>
      <c r="F79" s="37"/>
      <c r="G79" s="37"/>
      <c r="H79" s="37"/>
      <c r="I79" s="37"/>
      <c r="J79" s="37"/>
      <c r="K79" s="37"/>
      <c r="L79" s="37"/>
      <c r="M79" s="86"/>
    </row>
    <row r="80" spans="1:13">
      <c r="A80" s="95"/>
      <c r="B80" s="53"/>
      <c r="C80" s="53"/>
      <c r="D80" s="37"/>
      <c r="E80" s="37"/>
      <c r="F80" s="37"/>
      <c r="G80" s="37"/>
      <c r="H80" s="37"/>
      <c r="I80" s="37"/>
      <c r="J80" s="37"/>
      <c r="K80" s="37"/>
      <c r="L80" s="37"/>
      <c r="M80" s="86"/>
    </row>
    <row r="81" spans="1:13">
      <c r="A81" s="95"/>
      <c r="B81" s="53"/>
      <c r="C81" s="53"/>
      <c r="D81" s="37"/>
      <c r="E81" s="37"/>
      <c r="F81" s="37"/>
      <c r="G81" s="37"/>
      <c r="H81" s="37"/>
      <c r="I81" s="37"/>
      <c r="J81" s="37"/>
      <c r="K81" s="37"/>
      <c r="L81" s="37"/>
      <c r="M81" s="86"/>
    </row>
    <row r="82" spans="1:13">
      <c r="A82" s="95"/>
      <c r="B82" s="53"/>
      <c r="C82" s="53"/>
      <c r="D82" s="37"/>
      <c r="E82" s="37"/>
      <c r="F82" s="37"/>
      <c r="G82" s="37"/>
      <c r="H82" s="37"/>
      <c r="I82" s="37"/>
      <c r="J82" s="37"/>
      <c r="K82" s="37"/>
      <c r="L82" s="37"/>
      <c r="M82" s="86"/>
    </row>
    <row r="83" spans="1:13">
      <c r="A83" s="95"/>
      <c r="B83" s="53"/>
      <c r="C83" s="53"/>
      <c r="D83" s="37"/>
      <c r="E83" s="37"/>
      <c r="F83" s="37"/>
      <c r="G83" s="37"/>
      <c r="H83" s="37"/>
      <c r="I83" s="37"/>
      <c r="J83" s="37"/>
      <c r="K83" s="37"/>
      <c r="L83" s="37"/>
      <c r="M83" s="86"/>
    </row>
    <row r="84" spans="1:13">
      <c r="A84" s="95"/>
      <c r="B84" s="53"/>
      <c r="C84" s="53"/>
      <c r="D84" s="37"/>
      <c r="E84" s="37"/>
      <c r="F84" s="37"/>
      <c r="G84" s="37"/>
      <c r="H84" s="37"/>
      <c r="I84" s="37"/>
      <c r="J84" s="37"/>
      <c r="K84" s="37"/>
      <c r="L84" s="37"/>
      <c r="M84" s="86"/>
    </row>
    <row r="85" spans="1:13">
      <c r="A85" s="95"/>
      <c r="B85" s="53"/>
      <c r="C85" s="53"/>
      <c r="D85" s="37"/>
      <c r="E85" s="37"/>
      <c r="F85" s="37"/>
      <c r="G85" s="37"/>
      <c r="H85" s="37"/>
      <c r="I85" s="37"/>
      <c r="J85" s="37"/>
      <c r="K85" s="37"/>
      <c r="L85" s="37"/>
      <c r="M85" s="86"/>
    </row>
    <row r="86" spans="1:13">
      <c r="A86" s="95"/>
      <c r="B86" s="53"/>
      <c r="C86" s="53"/>
      <c r="D86" s="37"/>
      <c r="E86" s="37"/>
      <c r="F86" s="37"/>
      <c r="G86" s="37"/>
      <c r="H86" s="37"/>
      <c r="I86" s="37"/>
      <c r="J86" s="37"/>
      <c r="K86" s="37"/>
      <c r="L86" s="37"/>
      <c r="M86" s="86"/>
    </row>
    <row r="87" spans="1:13">
      <c r="A87" s="95"/>
      <c r="B87" s="53"/>
      <c r="C87" s="53"/>
      <c r="D87" s="37"/>
      <c r="E87" s="37"/>
      <c r="F87" s="37"/>
      <c r="G87" s="37"/>
      <c r="H87" s="37"/>
      <c r="I87" s="37"/>
      <c r="J87" s="37"/>
      <c r="K87" s="37"/>
      <c r="L87" s="37"/>
      <c r="M87" s="86"/>
    </row>
    <row r="88" spans="1:13">
      <c r="A88" s="95"/>
      <c r="B88" s="53"/>
      <c r="C88" s="53"/>
      <c r="D88" s="37"/>
      <c r="E88" s="37"/>
      <c r="F88" s="37"/>
      <c r="G88" s="37"/>
      <c r="H88" s="37"/>
      <c r="I88" s="37"/>
      <c r="J88" s="37"/>
      <c r="K88" s="37"/>
      <c r="L88" s="37"/>
      <c r="M88" s="86"/>
    </row>
    <row r="89" spans="1:13">
      <c r="A89" s="95"/>
      <c r="B89" s="53"/>
      <c r="C89" s="53"/>
      <c r="D89" s="37"/>
      <c r="E89" s="37"/>
      <c r="F89" s="37"/>
      <c r="G89" s="37"/>
      <c r="H89" s="37"/>
      <c r="I89" s="37"/>
      <c r="J89" s="37"/>
      <c r="K89" s="37"/>
      <c r="L89" s="37"/>
      <c r="M89" s="86"/>
    </row>
    <row r="90" spans="1:13">
      <c r="A90" s="95"/>
      <c r="B90" s="53"/>
      <c r="C90" s="53"/>
      <c r="D90" s="37"/>
      <c r="E90" s="37"/>
      <c r="F90" s="37"/>
      <c r="G90" s="37"/>
      <c r="H90" s="37"/>
      <c r="I90" s="37"/>
      <c r="J90" s="37"/>
      <c r="K90" s="37"/>
      <c r="L90" s="37"/>
      <c r="M90" s="86"/>
    </row>
    <row r="91" spans="1:13">
      <c r="A91" s="95"/>
      <c r="B91" s="53"/>
      <c r="C91" s="53"/>
      <c r="D91" s="37"/>
      <c r="E91" s="37"/>
      <c r="F91" s="37"/>
      <c r="G91" s="37"/>
      <c r="H91" s="37"/>
      <c r="I91" s="37"/>
      <c r="J91" s="37"/>
      <c r="K91" s="37"/>
      <c r="L91" s="37"/>
      <c r="M91" s="86"/>
    </row>
    <row r="92" spans="1:13">
      <c r="A92" s="95"/>
      <c r="B92" s="53"/>
      <c r="C92" s="53"/>
      <c r="D92" s="37"/>
      <c r="E92" s="37"/>
      <c r="F92" s="37"/>
      <c r="G92" s="37"/>
      <c r="H92" s="37"/>
      <c r="I92" s="37"/>
      <c r="J92" s="37"/>
      <c r="K92" s="37"/>
      <c r="L92" s="37"/>
      <c r="M92" s="86"/>
    </row>
    <row r="93" spans="1:13">
      <c r="A93" s="95"/>
      <c r="B93" s="53"/>
      <c r="C93" s="53"/>
      <c r="D93" s="37"/>
      <c r="E93" s="37"/>
      <c r="F93" s="37"/>
      <c r="G93" s="37"/>
      <c r="H93" s="37"/>
      <c r="I93" s="37"/>
      <c r="J93" s="37"/>
      <c r="K93" s="37"/>
      <c r="L93" s="37"/>
      <c r="M93" s="86"/>
    </row>
    <row r="94" spans="1:13">
      <c r="A94" s="95"/>
      <c r="B94" s="53"/>
      <c r="C94" s="53"/>
      <c r="D94" s="37"/>
      <c r="E94" s="37"/>
      <c r="F94" s="37"/>
      <c r="G94" s="37"/>
      <c r="H94" s="37"/>
      <c r="I94" s="37"/>
      <c r="J94" s="37"/>
      <c r="K94" s="37"/>
      <c r="L94" s="37"/>
      <c r="M94" s="86"/>
    </row>
    <row r="95" spans="1:13">
      <c r="A95" s="95"/>
      <c r="B95" s="53"/>
      <c r="C95" s="53"/>
      <c r="D95" s="37"/>
      <c r="E95" s="37"/>
      <c r="F95" s="37"/>
      <c r="G95" s="37"/>
      <c r="H95" s="37"/>
      <c r="I95" s="37"/>
      <c r="J95" s="37"/>
      <c r="K95" s="37"/>
      <c r="L95" s="37"/>
      <c r="M95" s="86"/>
    </row>
    <row r="96" spans="1:13">
      <c r="A96" s="95"/>
      <c r="B96" s="53"/>
      <c r="C96" s="53"/>
      <c r="D96" s="37"/>
      <c r="E96" s="37"/>
      <c r="F96" s="37"/>
      <c r="G96" s="37"/>
      <c r="H96" s="37"/>
      <c r="I96" s="37"/>
      <c r="J96" s="37"/>
      <c r="K96" s="37"/>
      <c r="L96" s="37"/>
      <c r="M96" s="86"/>
    </row>
    <row r="97" spans="1:13">
      <c r="A97" s="95"/>
      <c r="B97" s="53"/>
      <c r="C97" s="53"/>
      <c r="D97" s="37"/>
      <c r="E97" s="37"/>
      <c r="F97" s="37"/>
      <c r="G97" s="37"/>
      <c r="H97" s="37"/>
      <c r="I97" s="37"/>
      <c r="J97" s="37"/>
      <c r="K97" s="37"/>
      <c r="L97" s="37"/>
      <c r="M97" s="86"/>
    </row>
    <row r="98" spans="1:13">
      <c r="A98" s="95"/>
      <c r="B98" s="53"/>
      <c r="C98" s="53"/>
      <c r="D98" s="37"/>
      <c r="E98" s="37"/>
      <c r="F98" s="37"/>
      <c r="G98" s="37"/>
      <c r="H98" s="37"/>
      <c r="I98" s="37"/>
      <c r="J98" s="37"/>
      <c r="K98" s="37"/>
      <c r="L98" s="37"/>
      <c r="M98" s="86"/>
    </row>
    <row r="99" spans="1:13">
      <c r="A99" s="95"/>
      <c r="B99" s="53"/>
      <c r="C99" s="53"/>
      <c r="D99" s="37"/>
      <c r="E99" s="37"/>
      <c r="F99" s="37"/>
      <c r="G99" s="37"/>
      <c r="H99" s="37"/>
      <c r="I99" s="37"/>
      <c r="J99" s="37"/>
      <c r="K99" s="37"/>
      <c r="L99" s="37"/>
      <c r="M99" s="86"/>
    </row>
    <row r="100" spans="1:13">
      <c r="A100" s="95"/>
      <c r="B100" s="53"/>
      <c r="C100" s="53"/>
      <c r="D100" s="37"/>
      <c r="E100" s="37"/>
      <c r="F100" s="37"/>
      <c r="G100" s="37"/>
      <c r="H100" s="37"/>
      <c r="I100" s="37"/>
      <c r="J100" s="37"/>
      <c r="K100" s="37"/>
      <c r="L100" s="37"/>
      <c r="M100" s="86"/>
    </row>
    <row r="101" spans="1:13">
      <c r="A101" s="95"/>
      <c r="B101" s="53"/>
      <c r="C101" s="53"/>
      <c r="D101" s="37"/>
      <c r="E101" s="37"/>
      <c r="F101" s="37"/>
      <c r="G101" s="37"/>
      <c r="H101" s="37"/>
      <c r="I101" s="37"/>
      <c r="J101" s="37"/>
      <c r="K101" s="37"/>
      <c r="L101" s="37"/>
      <c r="M101" s="86"/>
    </row>
    <row r="102" spans="1:13">
      <c r="A102" s="95"/>
      <c r="B102" s="53"/>
      <c r="C102" s="53"/>
      <c r="D102" s="37"/>
      <c r="E102" s="37"/>
      <c r="F102" s="37"/>
      <c r="G102" s="37"/>
      <c r="H102" s="37"/>
      <c r="I102" s="37"/>
      <c r="J102" s="37"/>
      <c r="K102" s="37"/>
      <c r="L102" s="37"/>
      <c r="M102" s="86"/>
    </row>
    <row r="103" spans="1:13">
      <c r="A103" s="95"/>
      <c r="B103" s="53"/>
      <c r="C103" s="53"/>
      <c r="D103" s="37"/>
      <c r="E103" s="37"/>
      <c r="F103" s="37"/>
      <c r="G103" s="37"/>
      <c r="H103" s="37"/>
      <c r="I103" s="37"/>
      <c r="J103" s="37"/>
      <c r="K103" s="37"/>
      <c r="L103" s="37"/>
      <c r="M103" s="86"/>
    </row>
    <row r="104" spans="1:13">
      <c r="A104" s="95"/>
      <c r="B104" s="53"/>
      <c r="C104" s="53"/>
      <c r="D104" s="37"/>
      <c r="E104" s="37"/>
      <c r="F104" s="37"/>
      <c r="G104" s="37"/>
      <c r="H104" s="37"/>
      <c r="I104" s="37"/>
      <c r="J104" s="37"/>
      <c r="K104" s="37"/>
      <c r="L104" s="37"/>
      <c r="M104" s="86"/>
    </row>
    <row r="105" spans="1:13">
      <c r="A105" s="95"/>
      <c r="B105" s="53"/>
      <c r="C105" s="53"/>
      <c r="D105" s="37"/>
      <c r="E105" s="37"/>
      <c r="F105" s="37"/>
      <c r="G105" s="37"/>
      <c r="H105" s="37"/>
      <c r="I105" s="37"/>
      <c r="J105" s="37"/>
      <c r="K105" s="37"/>
      <c r="L105" s="37"/>
      <c r="M105" s="86"/>
    </row>
    <row r="106" spans="1:13">
      <c r="A106" s="95"/>
      <c r="B106" s="53"/>
      <c r="C106" s="53"/>
      <c r="D106" s="37"/>
      <c r="E106" s="37"/>
      <c r="F106" s="37"/>
      <c r="G106" s="37"/>
      <c r="H106" s="37"/>
      <c r="I106" s="37"/>
      <c r="J106" s="37"/>
      <c r="K106" s="37"/>
      <c r="L106" s="37"/>
      <c r="M106" s="86"/>
    </row>
    <row r="107" spans="1:13">
      <c r="A107" s="95"/>
      <c r="B107" s="53"/>
      <c r="C107" s="53"/>
      <c r="D107" s="37"/>
      <c r="E107" s="37"/>
      <c r="F107" s="37"/>
      <c r="G107" s="37"/>
      <c r="H107" s="37"/>
      <c r="I107" s="37"/>
      <c r="J107" s="37"/>
      <c r="K107" s="37"/>
      <c r="L107" s="37"/>
      <c r="M107" s="86"/>
    </row>
    <row r="108" spans="1:13" ht="13.5" thickBot="1">
      <c r="A108" s="96"/>
      <c r="B108" s="97"/>
      <c r="C108" s="97"/>
      <c r="D108" s="98"/>
      <c r="E108" s="98"/>
      <c r="F108" s="98"/>
      <c r="G108" s="98"/>
      <c r="H108" s="98"/>
      <c r="I108" s="98"/>
      <c r="J108" s="98"/>
      <c r="K108" s="98"/>
      <c r="L108" s="98"/>
      <c r="M108" s="99"/>
    </row>
  </sheetData>
  <sheetProtection insertRows="0" selectLockedCells="1"/>
  <mergeCells count="24">
    <mergeCell ref="M12:M14"/>
    <mergeCell ref="J13:K13"/>
    <mergeCell ref="L13:L14"/>
    <mergeCell ref="A9:C9"/>
    <mergeCell ref="D7:G7"/>
    <mergeCell ref="H11:K11"/>
    <mergeCell ref="H9:K9"/>
    <mergeCell ref="L7:M7"/>
    <mergeCell ref="L9:M9"/>
    <mergeCell ref="A7:C7"/>
    <mergeCell ref="D13:D14"/>
    <mergeCell ref="E13:E14"/>
    <mergeCell ref="F13:F14"/>
    <mergeCell ref="A11:B11"/>
    <mergeCell ref="H12:L12"/>
    <mergeCell ref="A1:M3"/>
    <mergeCell ref="L11:M11"/>
    <mergeCell ref="D9:G9"/>
    <mergeCell ref="D11:G11"/>
    <mergeCell ref="H7:K7"/>
    <mergeCell ref="L4:M4"/>
    <mergeCell ref="H5:K5"/>
    <mergeCell ref="L5:M6"/>
    <mergeCell ref="D5:G5"/>
  </mergeCells>
  <phoneticPr fontId="7" type="noConversion"/>
  <pageMargins left="0.75" right="0.75" top="1" bottom="1" header="0.5" footer="0.5"/>
  <pageSetup orientation="portrait" horizontalDpi="90" verticalDpi="9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0</xdr:col>
                    <xdr:colOff>790575</xdr:colOff>
                    <xdr:row>3</xdr:row>
                    <xdr:rowOff>47625</xdr:rowOff>
                  </from>
                  <to>
                    <xdr:col>0</xdr:col>
                    <xdr:colOff>1095375</xdr:colOff>
                    <xdr:row>3</xdr:row>
                    <xdr:rowOff>266700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771525</xdr:colOff>
                    <xdr:row>3</xdr:row>
                    <xdr:rowOff>66675</xdr:rowOff>
                  </from>
                  <to>
                    <xdr:col>2</xdr:col>
                    <xdr:colOff>1076325</xdr:colOff>
                    <xdr:row>3</xdr:row>
                    <xdr:rowOff>295275</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1</xdr:col>
                    <xdr:colOff>771525</xdr:colOff>
                    <xdr:row>3</xdr:row>
                    <xdr:rowOff>66675</xdr:rowOff>
                  </from>
                  <to>
                    <xdr:col>1</xdr:col>
                    <xdr:colOff>1076325</xdr:colOff>
                    <xdr:row>3</xdr:row>
                    <xdr:rowOff>276225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0" tint="-0.499984740745262"/>
  </sheetPr>
  <dimension ref="A1:L41"/>
  <sheetViews>
    <sheetView showGridLines="0" zoomScaleNormal="100" workbookViewId="0">
      <selection activeCell="O36" sqref="O36"/>
    </sheetView>
  </sheetViews>
  <sheetFormatPr defaultColWidth="9.140625" defaultRowHeight="11.25"/>
  <cols>
    <col min="1" max="3" width="3.5703125" style="217" customWidth="1"/>
    <col min="4" max="4" width="7.85546875" style="217" customWidth="1"/>
    <col min="5" max="5" width="28.85546875" style="217" customWidth="1"/>
    <col min="6" max="7" width="3.5703125" style="217" customWidth="1"/>
    <col min="8" max="8" width="14.28515625" style="217" customWidth="1"/>
    <col min="9" max="9" width="7.140625" style="217" customWidth="1"/>
    <col min="10" max="10" width="5" style="217" customWidth="1"/>
    <col min="11" max="11" width="7.85546875" style="217" customWidth="1"/>
    <col min="12" max="12" width="9.28515625" style="217" customWidth="1"/>
    <col min="13" max="16384" width="9.140625" style="217"/>
  </cols>
  <sheetData>
    <row r="1" spans="1:12" ht="21.75" thickBot="1">
      <c r="A1" s="773" t="s">
        <v>182</v>
      </c>
      <c r="B1" s="774"/>
      <c r="C1" s="774"/>
      <c r="D1" s="774"/>
      <c r="E1" s="774"/>
      <c r="F1" s="774"/>
      <c r="G1" s="774"/>
      <c r="H1" s="774"/>
      <c r="I1" s="774"/>
      <c r="J1" s="774"/>
      <c r="K1" s="774"/>
      <c r="L1" s="775"/>
    </row>
    <row r="2" spans="1:12" ht="12" thickBot="1">
      <c r="A2" s="776" t="s">
        <v>181</v>
      </c>
      <c r="B2" s="777"/>
      <c r="C2" s="777"/>
      <c r="D2" s="777"/>
      <c r="E2" s="237" t="s">
        <v>215</v>
      </c>
      <c r="F2" s="778" t="s">
        <v>183</v>
      </c>
      <c r="G2" s="779"/>
      <c r="H2" s="779"/>
      <c r="I2" s="777" t="s">
        <v>117</v>
      </c>
      <c r="J2" s="777"/>
      <c r="K2" s="777"/>
      <c r="L2" s="780"/>
    </row>
    <row r="3" spans="1:12" ht="12" thickBot="1">
      <c r="A3" s="733" t="s">
        <v>180</v>
      </c>
      <c r="B3" s="734"/>
      <c r="C3" s="734"/>
      <c r="D3" s="734"/>
      <c r="E3" s="237" t="s">
        <v>216</v>
      </c>
      <c r="F3" s="758"/>
      <c r="G3" s="759"/>
      <c r="H3" s="759"/>
      <c r="I3" s="734"/>
      <c r="J3" s="734"/>
      <c r="K3" s="734"/>
      <c r="L3" s="781"/>
    </row>
    <row r="4" spans="1:12" ht="13.5" customHeight="1" thickBot="1">
      <c r="A4" s="733" t="s">
        <v>184</v>
      </c>
      <c r="B4" s="734"/>
      <c r="C4" s="734"/>
      <c r="D4" s="734"/>
      <c r="E4" s="237" t="s">
        <v>217</v>
      </c>
      <c r="F4" s="758"/>
      <c r="G4" s="759"/>
      <c r="H4" s="759"/>
      <c r="I4" s="734"/>
      <c r="J4" s="734"/>
      <c r="K4" s="734"/>
      <c r="L4" s="781"/>
    </row>
    <row r="5" spans="1:12" ht="13.5" customHeight="1" thickBot="1">
      <c r="A5" s="733" t="s">
        <v>185</v>
      </c>
      <c r="B5" s="734"/>
      <c r="C5" s="734"/>
      <c r="D5" s="734"/>
      <c r="E5" s="237" t="s">
        <v>218</v>
      </c>
      <c r="F5" s="758" t="s">
        <v>186</v>
      </c>
      <c r="G5" s="759"/>
      <c r="H5" s="759"/>
      <c r="I5" s="760" t="s">
        <v>219</v>
      </c>
      <c r="J5" s="761"/>
      <c r="K5" s="761"/>
      <c r="L5" s="762"/>
    </row>
    <row r="6" spans="1:12" ht="12" thickBot="1">
      <c r="A6" s="735" t="s">
        <v>187</v>
      </c>
      <c r="B6" s="736"/>
      <c r="C6" s="736"/>
      <c r="D6" s="736"/>
      <c r="E6" s="237" t="s">
        <v>217</v>
      </c>
      <c r="F6" s="763" t="s">
        <v>188</v>
      </c>
      <c r="G6" s="764"/>
      <c r="H6" s="764"/>
      <c r="I6" s="760" t="s">
        <v>220</v>
      </c>
      <c r="J6" s="761"/>
      <c r="K6" s="761"/>
      <c r="L6" s="762"/>
    </row>
    <row r="7" spans="1:12" ht="12.75">
      <c r="A7" s="737" t="s">
        <v>189</v>
      </c>
      <c r="B7" s="765"/>
      <c r="C7" s="765"/>
      <c r="D7" s="765"/>
      <c r="E7" s="765"/>
      <c r="F7" s="765"/>
      <c r="G7" s="765"/>
      <c r="H7" s="765"/>
      <c r="I7" s="765"/>
      <c r="J7" s="765"/>
      <c r="K7" s="765"/>
      <c r="L7" s="766"/>
    </row>
    <row r="8" spans="1:12">
      <c r="A8" s="767" t="s">
        <v>230</v>
      </c>
      <c r="B8" s="768"/>
      <c r="C8" s="768"/>
      <c r="D8" s="768"/>
      <c r="E8" s="768"/>
      <c r="F8" s="768"/>
      <c r="G8" s="768"/>
      <c r="H8" s="768"/>
      <c r="I8" s="768" t="s">
        <v>229</v>
      </c>
      <c r="J8" s="768"/>
      <c r="K8" s="768"/>
      <c r="L8" s="769"/>
    </row>
    <row r="9" spans="1:12" ht="12" thickBot="1">
      <c r="A9" s="770" t="s">
        <v>221</v>
      </c>
      <c r="B9" s="771"/>
      <c r="C9" s="771"/>
      <c r="D9" s="771"/>
      <c r="E9" s="771"/>
      <c r="F9" s="771"/>
      <c r="G9" s="771"/>
      <c r="H9" s="771"/>
      <c r="I9" s="771"/>
      <c r="J9" s="771"/>
      <c r="K9" s="771"/>
      <c r="L9" s="772"/>
    </row>
    <row r="10" spans="1:12" ht="12.75">
      <c r="A10" s="745" t="s">
        <v>224</v>
      </c>
      <c r="B10" s="746"/>
      <c r="C10" s="746"/>
      <c r="D10" s="746"/>
      <c r="E10" s="746"/>
      <c r="F10" s="746"/>
      <c r="G10" s="746"/>
      <c r="H10" s="746"/>
      <c r="I10" s="746"/>
      <c r="J10" s="746"/>
      <c r="K10" s="746"/>
      <c r="L10" s="747"/>
    </row>
    <row r="11" spans="1:12">
      <c r="A11" s="755"/>
      <c r="B11" s="756"/>
      <c r="C11" s="756"/>
      <c r="D11" s="756"/>
      <c r="E11" s="756"/>
      <c r="F11" s="756"/>
      <c r="G11" s="756"/>
      <c r="H11" s="756"/>
      <c r="I11" s="756"/>
      <c r="J11" s="756"/>
      <c r="K11" s="756"/>
      <c r="L11" s="757"/>
    </row>
    <row r="12" spans="1:12" ht="12" thickBot="1">
      <c r="A12" s="706"/>
      <c r="B12" s="707"/>
      <c r="C12" s="707"/>
      <c r="D12" s="707"/>
      <c r="E12" s="707"/>
      <c r="F12" s="707"/>
      <c r="G12" s="707"/>
      <c r="H12" s="218" t="s">
        <v>190</v>
      </c>
      <c r="I12" s="707" t="s">
        <v>191</v>
      </c>
      <c r="J12" s="707"/>
      <c r="K12" s="707"/>
      <c r="L12" s="744"/>
    </row>
    <row r="13" spans="1:12" ht="12.75">
      <c r="A13" s="745" t="s">
        <v>223</v>
      </c>
      <c r="B13" s="746"/>
      <c r="C13" s="746"/>
      <c r="D13" s="746"/>
      <c r="E13" s="747"/>
      <c r="F13" s="748" t="s">
        <v>222</v>
      </c>
      <c r="G13" s="749"/>
      <c r="H13" s="749"/>
      <c r="I13" s="749"/>
      <c r="J13" s="749"/>
      <c r="K13" s="749"/>
      <c r="L13" s="750"/>
    </row>
    <row r="14" spans="1:12" ht="12" thickBot="1">
      <c r="A14" s="219" t="s">
        <v>192</v>
      </c>
      <c r="B14" s="220" t="s">
        <v>193</v>
      </c>
      <c r="C14" s="220" t="s">
        <v>194</v>
      </c>
      <c r="D14" s="751" t="s">
        <v>195</v>
      </c>
      <c r="E14" s="752"/>
      <c r="F14" s="219" t="s">
        <v>192</v>
      </c>
      <c r="G14" s="220" t="s">
        <v>193</v>
      </c>
      <c r="H14" s="753" t="s">
        <v>196</v>
      </c>
      <c r="I14" s="753"/>
      <c r="J14" s="753"/>
      <c r="K14" s="753"/>
      <c r="L14" s="754"/>
    </row>
    <row r="15" spans="1:12">
      <c r="A15" s="221"/>
      <c r="B15" s="222"/>
      <c r="C15" s="222"/>
      <c r="D15" s="740" t="s">
        <v>197</v>
      </c>
      <c r="E15" s="741"/>
      <c r="F15" s="221"/>
      <c r="G15" s="222"/>
      <c r="H15" s="740"/>
      <c r="I15" s="740"/>
      <c r="J15" s="740"/>
      <c r="K15" s="740"/>
      <c r="L15" s="741"/>
    </row>
    <row r="16" spans="1:12">
      <c r="A16" s="223"/>
      <c r="B16" s="224"/>
      <c r="C16" s="224"/>
      <c r="D16" s="740" t="s">
        <v>198</v>
      </c>
      <c r="E16" s="741"/>
      <c r="F16" s="223"/>
      <c r="G16" s="224"/>
      <c r="H16" s="740"/>
      <c r="I16" s="740"/>
      <c r="J16" s="740"/>
      <c r="K16" s="740"/>
      <c r="L16" s="741"/>
    </row>
    <row r="17" spans="1:12">
      <c r="A17" s="223"/>
      <c r="B17" s="224"/>
      <c r="C17" s="224"/>
      <c r="D17" s="740" t="s">
        <v>199</v>
      </c>
      <c r="E17" s="741"/>
      <c r="F17" s="223"/>
      <c r="G17" s="224"/>
      <c r="H17" s="740"/>
      <c r="I17" s="740"/>
      <c r="J17" s="740"/>
      <c r="K17" s="740"/>
      <c r="L17" s="741"/>
    </row>
    <row r="18" spans="1:12">
      <c r="A18" s="223"/>
      <c r="B18" s="224"/>
      <c r="C18" s="224"/>
      <c r="D18" s="740" t="s">
        <v>200</v>
      </c>
      <c r="E18" s="741"/>
      <c r="F18" s="223"/>
      <c r="G18" s="224"/>
      <c r="H18" s="740"/>
      <c r="I18" s="740"/>
      <c r="J18" s="740"/>
      <c r="K18" s="740"/>
      <c r="L18" s="741"/>
    </row>
    <row r="19" spans="1:12">
      <c r="A19" s="223"/>
      <c r="B19" s="224"/>
      <c r="C19" s="224"/>
      <c r="D19" s="740" t="s">
        <v>201</v>
      </c>
      <c r="E19" s="741"/>
      <c r="F19" s="223"/>
      <c r="G19" s="224"/>
      <c r="H19" s="740"/>
      <c r="I19" s="740"/>
      <c r="J19" s="740"/>
      <c r="K19" s="740"/>
      <c r="L19" s="741"/>
    </row>
    <row r="20" spans="1:12">
      <c r="A20" s="223"/>
      <c r="B20" s="224"/>
      <c r="C20" s="224"/>
      <c r="D20" s="740" t="s">
        <v>202</v>
      </c>
      <c r="E20" s="741"/>
      <c r="F20" s="223"/>
      <c r="G20" s="224"/>
      <c r="H20" s="740"/>
      <c r="I20" s="740"/>
      <c r="J20" s="740"/>
      <c r="K20" s="740"/>
      <c r="L20" s="741"/>
    </row>
    <row r="21" spans="1:12">
      <c r="A21" s="223"/>
      <c r="B21" s="224"/>
      <c r="C21" s="224"/>
      <c r="D21" s="740" t="s">
        <v>203</v>
      </c>
      <c r="E21" s="741"/>
      <c r="F21" s="223"/>
      <c r="G21" s="224"/>
      <c r="H21" s="740"/>
      <c r="I21" s="740"/>
      <c r="J21" s="740"/>
      <c r="K21" s="740"/>
      <c r="L21" s="741"/>
    </row>
    <row r="22" spans="1:12">
      <c r="A22" s="223"/>
      <c r="B22" s="224"/>
      <c r="C22" s="224"/>
      <c r="D22" s="740" t="s">
        <v>204</v>
      </c>
      <c r="E22" s="741"/>
      <c r="F22" s="223"/>
      <c r="G22" s="224"/>
      <c r="H22" s="740"/>
      <c r="I22" s="740"/>
      <c r="J22" s="740"/>
      <c r="K22" s="740"/>
      <c r="L22" s="741"/>
    </row>
    <row r="23" spans="1:12">
      <c r="A23" s="223"/>
      <c r="B23" s="224"/>
      <c r="C23" s="224"/>
      <c r="D23" s="742" t="s">
        <v>205</v>
      </c>
      <c r="E23" s="743"/>
      <c r="F23" s="223"/>
      <c r="G23" s="224"/>
      <c r="H23" s="740"/>
      <c r="I23" s="740"/>
      <c r="J23" s="740"/>
      <c r="K23" s="740"/>
      <c r="L23" s="741"/>
    </row>
    <row r="24" spans="1:12" ht="12" thickBot="1">
      <c r="A24" s="225"/>
      <c r="B24" s="226"/>
      <c r="C24" s="226"/>
      <c r="D24" s="724" t="s">
        <v>206</v>
      </c>
      <c r="E24" s="725"/>
      <c r="F24" s="225"/>
      <c r="G24" s="226"/>
      <c r="H24" s="724"/>
      <c r="I24" s="724"/>
      <c r="J24" s="724"/>
      <c r="K24" s="724"/>
      <c r="L24" s="725"/>
    </row>
    <row r="25" spans="1:12" ht="12" thickBot="1">
      <c r="A25" s="726" t="s">
        <v>207</v>
      </c>
      <c r="B25" s="727"/>
      <c r="C25" s="727"/>
      <c r="D25" s="727"/>
      <c r="E25" s="727"/>
      <c r="F25" s="727"/>
      <c r="G25" s="727"/>
      <c r="H25" s="727"/>
      <c r="I25" s="727"/>
      <c r="J25" s="727"/>
      <c r="K25" s="727"/>
      <c r="L25" s="728"/>
    </row>
    <row r="26" spans="1:12" ht="12.75">
      <c r="A26" s="729" t="s">
        <v>225</v>
      </c>
      <c r="B26" s="730"/>
      <c r="C26" s="730"/>
      <c r="D26" s="730"/>
      <c r="E26" s="730"/>
      <c r="F26" s="730"/>
      <c r="G26" s="730"/>
      <c r="H26" s="730"/>
      <c r="I26" s="730"/>
      <c r="J26" s="730"/>
      <c r="K26" s="227" t="s">
        <v>208</v>
      </c>
      <c r="L26" s="228" t="s">
        <v>209</v>
      </c>
    </row>
    <row r="27" spans="1:12">
      <c r="A27" s="731"/>
      <c r="B27" s="732"/>
      <c r="C27" s="732"/>
      <c r="D27" s="732"/>
      <c r="E27" s="732"/>
      <c r="F27" s="732"/>
      <c r="G27" s="732"/>
      <c r="H27" s="732"/>
      <c r="I27" s="732"/>
      <c r="J27" s="732"/>
      <c r="K27" s="229"/>
      <c r="L27" s="230"/>
    </row>
    <row r="28" spans="1:12">
      <c r="A28" s="731"/>
      <c r="B28" s="732"/>
      <c r="C28" s="732"/>
      <c r="D28" s="732"/>
      <c r="E28" s="732"/>
      <c r="F28" s="732"/>
      <c r="G28" s="732"/>
      <c r="H28" s="732"/>
      <c r="I28" s="732"/>
      <c r="J28" s="732"/>
      <c r="K28" s="229"/>
      <c r="L28" s="230"/>
    </row>
    <row r="29" spans="1:12">
      <c r="A29" s="731"/>
      <c r="B29" s="732"/>
      <c r="C29" s="732"/>
      <c r="D29" s="732"/>
      <c r="E29" s="732"/>
      <c r="F29" s="732"/>
      <c r="G29" s="732"/>
      <c r="H29" s="732"/>
      <c r="I29" s="732"/>
      <c r="J29" s="732"/>
      <c r="K29" s="229"/>
      <c r="L29" s="230"/>
    </row>
    <row r="30" spans="1:12">
      <c r="A30" s="731"/>
      <c r="B30" s="732"/>
      <c r="C30" s="732"/>
      <c r="D30" s="732"/>
      <c r="E30" s="732"/>
      <c r="F30" s="732"/>
      <c r="G30" s="732"/>
      <c r="H30" s="732"/>
      <c r="I30" s="732"/>
      <c r="J30" s="732"/>
      <c r="K30" s="229"/>
      <c r="L30" s="230"/>
    </row>
    <row r="31" spans="1:12">
      <c r="A31" s="733"/>
      <c r="B31" s="734"/>
      <c r="C31" s="734"/>
      <c r="D31" s="734"/>
      <c r="E31" s="734"/>
      <c r="F31" s="734"/>
      <c r="G31" s="734"/>
      <c r="H31" s="734"/>
      <c r="I31" s="734"/>
      <c r="J31" s="734"/>
      <c r="K31" s="229"/>
      <c r="L31" s="230"/>
    </row>
    <row r="32" spans="1:12" ht="12" thickBot="1">
      <c r="A32" s="735"/>
      <c r="B32" s="736"/>
      <c r="C32" s="736"/>
      <c r="D32" s="736"/>
      <c r="E32" s="736"/>
      <c r="F32" s="736"/>
      <c r="G32" s="736"/>
      <c r="H32" s="736"/>
      <c r="I32" s="736"/>
      <c r="J32" s="736"/>
      <c r="K32" s="231"/>
      <c r="L32" s="232"/>
    </row>
    <row r="33" spans="1:12" ht="12.75">
      <c r="A33" s="737" t="s">
        <v>210</v>
      </c>
      <c r="B33" s="738"/>
      <c r="C33" s="738"/>
      <c r="D33" s="738"/>
      <c r="E33" s="738"/>
      <c r="F33" s="738"/>
      <c r="G33" s="738"/>
      <c r="H33" s="738"/>
      <c r="I33" s="738"/>
      <c r="J33" s="738"/>
      <c r="K33" s="738"/>
      <c r="L33" s="739"/>
    </row>
    <row r="34" spans="1:12">
      <c r="A34" s="721" t="s">
        <v>211</v>
      </c>
      <c r="B34" s="722"/>
      <c r="C34" s="722"/>
      <c r="D34" s="722"/>
      <c r="E34" s="722"/>
      <c r="F34" s="722"/>
      <c r="G34" s="722"/>
      <c r="H34" s="722"/>
      <c r="I34" s="722"/>
      <c r="J34" s="722"/>
      <c r="K34" s="722"/>
      <c r="L34" s="723"/>
    </row>
    <row r="35" spans="1:12">
      <c r="A35" s="719"/>
      <c r="B35" s="720"/>
      <c r="C35" s="720"/>
      <c r="D35" s="720"/>
      <c r="E35" s="720"/>
      <c r="F35" s="720"/>
      <c r="G35" s="720"/>
      <c r="H35" s="720"/>
      <c r="I35" s="720"/>
      <c r="J35" s="720"/>
      <c r="K35" s="720"/>
      <c r="L35" s="233"/>
    </row>
    <row r="36" spans="1:12" ht="12" thickBot="1">
      <c r="A36" s="706" t="s">
        <v>226</v>
      </c>
      <c r="B36" s="707"/>
      <c r="C36" s="707"/>
      <c r="D36" s="707"/>
      <c r="E36" s="707"/>
      <c r="F36" s="707" t="s">
        <v>48</v>
      </c>
      <c r="G36" s="707"/>
      <c r="H36" s="707"/>
      <c r="I36" s="707" t="s">
        <v>212</v>
      </c>
      <c r="J36" s="707"/>
      <c r="K36" s="707"/>
      <c r="L36" s="234" t="s">
        <v>6</v>
      </c>
    </row>
    <row r="37" spans="1:12" ht="12.75">
      <c r="A37" s="708" t="s">
        <v>227</v>
      </c>
      <c r="B37" s="709"/>
      <c r="C37" s="709"/>
      <c r="D37" s="709"/>
      <c r="E37" s="709"/>
      <c r="F37" s="709"/>
      <c r="G37" s="709"/>
      <c r="H37" s="709"/>
      <c r="I37" s="709"/>
      <c r="J37" s="709"/>
      <c r="K37" s="709"/>
      <c r="L37" s="710"/>
    </row>
    <row r="38" spans="1:12">
      <c r="A38" s="711"/>
      <c r="B38" s="712"/>
      <c r="C38" s="712"/>
      <c r="D38" s="712"/>
      <c r="E38" s="712"/>
      <c r="F38" s="712"/>
      <c r="G38" s="712"/>
      <c r="H38" s="712"/>
      <c r="I38" s="712"/>
      <c r="J38" s="712"/>
      <c r="K38" s="712"/>
      <c r="L38" s="713"/>
    </row>
    <row r="39" spans="1:12" ht="44.25" customHeight="1" thickBot="1">
      <c r="A39" s="235" t="s">
        <v>213</v>
      </c>
      <c r="B39" s="714" t="s">
        <v>228</v>
      </c>
      <c r="C39" s="715"/>
      <c r="D39" s="715"/>
      <c r="E39" s="715"/>
      <c r="F39" s="715"/>
      <c r="G39" s="715"/>
      <c r="H39" s="715"/>
      <c r="I39" s="715"/>
      <c r="J39" s="715"/>
      <c r="K39" s="715"/>
      <c r="L39" s="716"/>
    </row>
    <row r="40" spans="1:12">
      <c r="A40" s="717"/>
      <c r="B40" s="718"/>
      <c r="C40" s="718"/>
      <c r="D40" s="718"/>
      <c r="E40" s="718"/>
      <c r="F40" s="718"/>
      <c r="G40" s="718"/>
      <c r="H40" s="718"/>
      <c r="I40" s="718"/>
      <c r="J40" s="718"/>
      <c r="K40" s="718"/>
      <c r="L40" s="236"/>
    </row>
    <row r="41" spans="1:12" ht="12" thickBot="1">
      <c r="A41" s="706" t="s">
        <v>226</v>
      </c>
      <c r="B41" s="707"/>
      <c r="C41" s="707"/>
      <c r="D41" s="707"/>
      <c r="E41" s="707"/>
      <c r="F41" s="707" t="s">
        <v>48</v>
      </c>
      <c r="G41" s="707"/>
      <c r="H41" s="707"/>
      <c r="I41" s="707" t="s">
        <v>212</v>
      </c>
      <c r="J41" s="707"/>
      <c r="K41" s="707"/>
      <c r="L41" s="234" t="s">
        <v>6</v>
      </c>
    </row>
  </sheetData>
  <mergeCells count="71">
    <mergeCell ref="A1:L1"/>
    <mergeCell ref="A2:D2"/>
    <mergeCell ref="F2:H4"/>
    <mergeCell ref="I2:L2"/>
    <mergeCell ref="A3:D3"/>
    <mergeCell ref="I3:L3"/>
    <mergeCell ref="A4:D4"/>
    <mergeCell ref="I4:L4"/>
    <mergeCell ref="A11:L11"/>
    <mergeCell ref="A5:D5"/>
    <mergeCell ref="F5:H5"/>
    <mergeCell ref="I5:L5"/>
    <mergeCell ref="A6:D6"/>
    <mergeCell ref="F6:H6"/>
    <mergeCell ref="I6:L6"/>
    <mergeCell ref="A7:L7"/>
    <mergeCell ref="A8:H8"/>
    <mergeCell ref="I8:L8"/>
    <mergeCell ref="A9:L9"/>
    <mergeCell ref="A10:L10"/>
    <mergeCell ref="A12:G12"/>
    <mergeCell ref="I12:L12"/>
    <mergeCell ref="A13:E13"/>
    <mergeCell ref="F13:L13"/>
    <mergeCell ref="D14:E14"/>
    <mergeCell ref="H14:L14"/>
    <mergeCell ref="D15:E15"/>
    <mergeCell ref="H15:L15"/>
    <mergeCell ref="D16:E16"/>
    <mergeCell ref="H16:L16"/>
    <mergeCell ref="D17:E17"/>
    <mergeCell ref="H17:L17"/>
    <mergeCell ref="D18:E18"/>
    <mergeCell ref="H18:L18"/>
    <mergeCell ref="D19:E19"/>
    <mergeCell ref="H19:L19"/>
    <mergeCell ref="D20:E20"/>
    <mergeCell ref="H20:L20"/>
    <mergeCell ref="D21:E21"/>
    <mergeCell ref="H21:L21"/>
    <mergeCell ref="D22:E22"/>
    <mergeCell ref="H22:L22"/>
    <mergeCell ref="D23:E23"/>
    <mergeCell ref="H23:L23"/>
    <mergeCell ref="A34:L34"/>
    <mergeCell ref="D24:E24"/>
    <mergeCell ref="H24:L24"/>
    <mergeCell ref="A25:L25"/>
    <mergeCell ref="A26:J26"/>
    <mergeCell ref="A27:J27"/>
    <mergeCell ref="A28:J28"/>
    <mergeCell ref="A29:J29"/>
    <mergeCell ref="A30:J30"/>
    <mergeCell ref="A31:J31"/>
    <mergeCell ref="A32:J32"/>
    <mergeCell ref="A33:L33"/>
    <mergeCell ref="A35:E35"/>
    <mergeCell ref="F35:H35"/>
    <mergeCell ref="I35:K35"/>
    <mergeCell ref="A36:E36"/>
    <mergeCell ref="F36:H36"/>
    <mergeCell ref="I36:K36"/>
    <mergeCell ref="A41:E41"/>
    <mergeCell ref="F41:H41"/>
    <mergeCell ref="I41:K41"/>
    <mergeCell ref="A37:L37"/>
    <mergeCell ref="A38:L38"/>
    <mergeCell ref="B39:L39"/>
    <mergeCell ref="A40:E40"/>
    <mergeCell ref="F40:H40"/>
    <mergeCell ref="I40:K4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464" r:id="rId4" name="Check Box 8">
              <controlPr defaultSize="0" autoFill="0" autoLine="0" autoPict="0">
                <anchor moveWithCells="1">
                  <from>
                    <xdr:col>4</xdr:col>
                    <xdr:colOff>57150</xdr:colOff>
                    <xdr:row>36</xdr:row>
                    <xdr:rowOff>133350</xdr:rowOff>
                  </from>
                  <to>
                    <xdr:col>4</xdr:col>
                    <xdr:colOff>1447800</xdr:colOff>
                    <xdr:row>38</xdr:row>
                    <xdr:rowOff>104775</xdr:rowOff>
                  </to>
                </anchor>
              </controlPr>
            </control>
          </mc:Choice>
        </mc:AlternateContent>
        <mc:AlternateContent xmlns:mc="http://schemas.openxmlformats.org/markup-compatibility/2006">
          <mc:Choice Requires="x14">
            <control shapeId="19465" r:id="rId5" name="Check Box 9">
              <controlPr defaultSize="0" autoFill="0" autoLine="0" autoPict="0">
                <anchor moveWithCells="1">
                  <from>
                    <xdr:col>4</xdr:col>
                    <xdr:colOff>1323975</xdr:colOff>
                    <xdr:row>36</xdr:row>
                    <xdr:rowOff>133350</xdr:rowOff>
                  </from>
                  <to>
                    <xdr:col>7</xdr:col>
                    <xdr:colOff>314325</xdr:colOff>
                    <xdr:row>38</xdr:row>
                    <xdr:rowOff>104775</xdr:rowOff>
                  </to>
                </anchor>
              </controlPr>
            </control>
          </mc:Choice>
        </mc:AlternateContent>
        <mc:AlternateContent xmlns:mc="http://schemas.openxmlformats.org/markup-compatibility/2006">
          <mc:Choice Requires="x14">
            <control shapeId="19466" r:id="rId6" name="Check Box 10">
              <controlPr defaultSize="0" autoFill="0" autoLine="0" autoPict="0">
                <anchor moveWithCells="1">
                  <from>
                    <xdr:col>7</xdr:col>
                    <xdr:colOff>581025</xdr:colOff>
                    <xdr:row>36</xdr:row>
                    <xdr:rowOff>133350</xdr:rowOff>
                  </from>
                  <to>
                    <xdr:col>10</xdr:col>
                    <xdr:colOff>238125</xdr:colOff>
                    <xdr:row>38</xdr:row>
                    <xdr:rowOff>104775</xdr:rowOff>
                  </to>
                </anchor>
              </controlPr>
            </control>
          </mc:Choice>
        </mc:AlternateContent>
        <mc:AlternateContent xmlns:mc="http://schemas.openxmlformats.org/markup-compatibility/2006">
          <mc:Choice Requires="x14">
            <control shapeId="19467" r:id="rId7" name="Check Box 11">
              <controlPr defaultSize="0" autoFill="0" autoLine="0" autoPict="0">
                <anchor moveWithCells="1">
                  <from>
                    <xdr:col>2</xdr:col>
                    <xdr:colOff>180975</xdr:colOff>
                    <xdr:row>9</xdr:row>
                    <xdr:rowOff>95250</xdr:rowOff>
                  </from>
                  <to>
                    <xdr:col>4</xdr:col>
                    <xdr:colOff>809625</xdr:colOff>
                    <xdr:row>11</xdr:row>
                    <xdr:rowOff>28575</xdr:rowOff>
                  </to>
                </anchor>
              </controlPr>
            </control>
          </mc:Choice>
        </mc:AlternateContent>
        <mc:AlternateContent xmlns:mc="http://schemas.openxmlformats.org/markup-compatibility/2006">
          <mc:Choice Requires="x14">
            <control shapeId="19468" r:id="rId8" name="Check Box 12">
              <controlPr defaultSize="0" autoFill="0" autoLine="0" autoPict="0">
                <anchor moveWithCells="1">
                  <from>
                    <xdr:col>2</xdr:col>
                    <xdr:colOff>180975</xdr:colOff>
                    <xdr:row>10</xdr:row>
                    <xdr:rowOff>104775</xdr:rowOff>
                  </from>
                  <to>
                    <xdr:col>4</xdr:col>
                    <xdr:colOff>809625</xdr:colOff>
                    <xdr:row>12</xdr:row>
                    <xdr:rowOff>57150</xdr:rowOff>
                  </to>
                </anchor>
              </controlPr>
            </control>
          </mc:Choice>
        </mc:AlternateContent>
        <mc:AlternateContent xmlns:mc="http://schemas.openxmlformats.org/markup-compatibility/2006">
          <mc:Choice Requires="x14">
            <control shapeId="19469" r:id="rId9" name="Check Box 13">
              <controlPr defaultSize="0" autoFill="0" autoLine="0" autoPict="0">
                <anchor moveWithCells="1">
                  <from>
                    <xdr:col>4</xdr:col>
                    <xdr:colOff>1114425</xdr:colOff>
                    <xdr:row>9</xdr:row>
                    <xdr:rowOff>104775</xdr:rowOff>
                  </from>
                  <to>
                    <xdr:col>7</xdr:col>
                    <xdr:colOff>104775</xdr:colOff>
                    <xdr:row>11</xdr:row>
                    <xdr:rowOff>38100</xdr:rowOff>
                  </to>
                </anchor>
              </controlPr>
            </control>
          </mc:Choice>
        </mc:AlternateContent>
        <mc:AlternateContent xmlns:mc="http://schemas.openxmlformats.org/markup-compatibility/2006">
          <mc:Choice Requires="x14">
            <control shapeId="19470" r:id="rId10" name="Check Box 14">
              <controlPr defaultSize="0" autoFill="0" autoLine="0" autoPict="0">
                <anchor moveWithCells="1">
                  <from>
                    <xdr:col>4</xdr:col>
                    <xdr:colOff>1114425</xdr:colOff>
                    <xdr:row>10</xdr:row>
                    <xdr:rowOff>104775</xdr:rowOff>
                  </from>
                  <to>
                    <xdr:col>7</xdr:col>
                    <xdr:colOff>104775</xdr:colOff>
                    <xdr:row>12</xdr:row>
                    <xdr:rowOff>57150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8" tint="-0.249977111117893"/>
  </sheetPr>
  <dimension ref="A1:S53"/>
  <sheetViews>
    <sheetView topLeftCell="A16" workbookViewId="0">
      <selection activeCell="B23" sqref="B23:J23"/>
    </sheetView>
  </sheetViews>
  <sheetFormatPr defaultRowHeight="12.75"/>
  <cols>
    <col min="1" max="1" width="9.85546875" customWidth="1"/>
    <col min="2" max="2" width="10.42578125" bestFit="1" customWidth="1"/>
    <col min="5" max="5" width="7.42578125" customWidth="1"/>
    <col min="6" max="6" width="9.42578125" customWidth="1"/>
    <col min="7" max="7" width="8.5703125" customWidth="1"/>
    <col min="8" max="8" width="11.42578125" customWidth="1"/>
    <col min="9" max="9" width="1.42578125" hidden="1" customWidth="1"/>
    <col min="10" max="10" width="8.85546875" customWidth="1"/>
    <col min="11" max="12" width="8" bestFit="1" customWidth="1"/>
    <col min="13" max="13" width="17.5703125" customWidth="1"/>
    <col min="14" max="14" width="23.42578125" customWidth="1"/>
    <col min="15" max="15" width="13.42578125" bestFit="1" customWidth="1"/>
    <col min="16" max="16" width="5" bestFit="1" customWidth="1"/>
    <col min="17" max="17" width="10.5703125" bestFit="1" customWidth="1"/>
    <col min="18" max="18" width="15" bestFit="1" customWidth="1"/>
    <col min="19" max="19" width="18.42578125" customWidth="1"/>
  </cols>
  <sheetData>
    <row r="1" spans="1:19" ht="12.75" customHeight="1">
      <c r="A1" s="1021" t="s">
        <v>177</v>
      </c>
      <c r="B1" s="1022"/>
      <c r="C1" s="1022"/>
      <c r="D1" s="1022"/>
      <c r="E1" s="1022"/>
      <c r="F1" s="1022"/>
      <c r="G1" s="1022"/>
      <c r="H1" s="1022"/>
      <c r="I1" s="1022"/>
      <c r="J1" s="1022"/>
      <c r="K1" s="1022"/>
      <c r="L1" s="1022"/>
      <c r="M1" s="1022"/>
      <c r="N1" s="1022"/>
      <c r="O1" s="1022"/>
      <c r="P1" s="1022"/>
      <c r="Q1" s="1022"/>
      <c r="R1" s="1022"/>
      <c r="S1" s="1023"/>
    </row>
    <row r="2" spans="1:19" ht="21" customHeight="1" thickBot="1">
      <c r="A2" s="1024"/>
      <c r="B2" s="1025"/>
      <c r="C2" s="1025"/>
      <c r="D2" s="1025"/>
      <c r="E2" s="1025"/>
      <c r="F2" s="1025"/>
      <c r="G2" s="1025"/>
      <c r="H2" s="1025"/>
      <c r="I2" s="1025"/>
      <c r="J2" s="1025"/>
      <c r="K2" s="1025"/>
      <c r="L2" s="1025"/>
      <c r="M2" s="1025"/>
      <c r="N2" s="1025"/>
      <c r="O2" s="1025"/>
      <c r="P2" s="1025"/>
      <c r="Q2" s="1025"/>
      <c r="R2" s="1025"/>
      <c r="S2" s="1026"/>
    </row>
    <row r="3" spans="1:19" s="2" customFormat="1" ht="23.25" customHeight="1">
      <c r="A3" s="1027" t="s">
        <v>44</v>
      </c>
      <c r="B3" s="144" t="s">
        <v>40</v>
      </c>
      <c r="C3" s="145"/>
      <c r="D3" s="1027" t="s">
        <v>45</v>
      </c>
      <c r="E3" s="1029" t="s">
        <v>41</v>
      </c>
      <c r="F3" s="1030"/>
      <c r="G3" s="1031"/>
      <c r="H3" s="146" t="s">
        <v>42</v>
      </c>
      <c r="I3" s="147"/>
      <c r="J3" s="148" t="s">
        <v>7</v>
      </c>
      <c r="K3" s="149"/>
      <c r="L3" s="149"/>
      <c r="M3" s="150"/>
      <c r="N3" s="151" t="s">
        <v>8</v>
      </c>
      <c r="O3" s="152"/>
      <c r="P3" s="153"/>
      <c r="Q3" s="148" t="s">
        <v>91</v>
      </c>
      <c r="R3" s="149"/>
      <c r="S3" s="150"/>
    </row>
    <row r="4" spans="1:19" s="2" customFormat="1" ht="21.75" customHeight="1">
      <c r="A4" s="1028"/>
      <c r="B4" s="144"/>
      <c r="C4" s="145"/>
      <c r="D4" s="1028"/>
      <c r="E4" s="154"/>
      <c r="F4" s="154"/>
      <c r="G4" s="1032"/>
      <c r="H4" s="146"/>
      <c r="I4" s="147"/>
      <c r="J4" s="1033" t="s">
        <v>119</v>
      </c>
      <c r="K4" s="1034"/>
      <c r="L4" s="1034"/>
      <c r="M4" s="1035"/>
      <c r="N4" s="1039" t="s">
        <v>135</v>
      </c>
      <c r="O4" s="1040"/>
      <c r="P4" s="1041"/>
      <c r="Q4" s="1033" t="s">
        <v>135</v>
      </c>
      <c r="R4" s="1034"/>
      <c r="S4" s="1035"/>
    </row>
    <row r="5" spans="1:19" s="2" customFormat="1" ht="39.75" customHeight="1">
      <c r="A5" s="1045" t="s">
        <v>43</v>
      </c>
      <c r="B5" s="1046"/>
      <c r="C5" s="1046"/>
      <c r="D5" s="1046"/>
      <c r="E5" s="1048" t="s">
        <v>123</v>
      </c>
      <c r="F5" s="1048"/>
      <c r="G5" s="1048"/>
      <c r="H5" s="1048"/>
      <c r="I5" s="1049"/>
      <c r="J5" s="1036"/>
      <c r="K5" s="1037"/>
      <c r="L5" s="1037"/>
      <c r="M5" s="1038"/>
      <c r="N5" s="1042"/>
      <c r="O5" s="1043"/>
      <c r="P5" s="1044"/>
      <c r="Q5" s="1036"/>
      <c r="R5" s="1037"/>
      <c r="S5" s="1038"/>
    </row>
    <row r="6" spans="1:19" s="2" customFormat="1">
      <c r="A6" s="155" t="s">
        <v>9</v>
      </c>
      <c r="B6" s="156"/>
      <c r="C6" s="156"/>
      <c r="D6" s="156"/>
      <c r="E6" s="156"/>
      <c r="F6" s="156"/>
      <c r="G6" s="156"/>
      <c r="H6" s="156"/>
      <c r="I6" s="156"/>
      <c r="J6" s="157" t="s">
        <v>12</v>
      </c>
      <c r="K6" s="156"/>
      <c r="L6" s="156"/>
      <c r="M6" s="156"/>
      <c r="N6" s="157" t="s">
        <v>15</v>
      </c>
      <c r="O6" s="156"/>
      <c r="P6" s="156"/>
      <c r="Q6" s="156"/>
      <c r="R6" s="156"/>
      <c r="S6" s="147"/>
    </row>
    <row r="7" spans="1:19" s="2" customFormat="1" ht="38.25" customHeight="1">
      <c r="A7" s="1047" t="s">
        <v>124</v>
      </c>
      <c r="B7" s="1048"/>
      <c r="C7" s="1048"/>
      <c r="D7" s="1048"/>
      <c r="E7" s="1048"/>
      <c r="F7" s="1048"/>
      <c r="G7" s="1048"/>
      <c r="H7" s="1048"/>
      <c r="I7" s="1049"/>
      <c r="J7" s="1018" t="s">
        <v>122</v>
      </c>
      <c r="K7" s="1019"/>
      <c r="L7" s="1019"/>
      <c r="M7" s="1020"/>
      <c r="N7" s="1018"/>
      <c r="O7" s="1019"/>
      <c r="P7" s="1019"/>
      <c r="Q7" s="1019"/>
      <c r="R7" s="1019"/>
      <c r="S7" s="1020"/>
    </row>
    <row r="8" spans="1:19" s="2" customFormat="1">
      <c r="A8" s="157" t="s">
        <v>10</v>
      </c>
      <c r="B8" s="156"/>
      <c r="C8" s="156"/>
      <c r="D8" s="156"/>
      <c r="E8" s="156"/>
      <c r="F8" s="156"/>
      <c r="G8" s="156"/>
      <c r="H8" s="156"/>
      <c r="I8" s="156"/>
      <c r="J8" s="157" t="s">
        <v>13</v>
      </c>
      <c r="K8" s="156"/>
      <c r="L8" s="156"/>
      <c r="M8" s="156"/>
      <c r="N8" s="1013" t="s">
        <v>16</v>
      </c>
      <c r="O8" s="1014"/>
      <c r="P8" s="1014"/>
      <c r="Q8" s="1014"/>
      <c r="R8" s="1014"/>
      <c r="S8" s="1015"/>
    </row>
    <row r="9" spans="1:19" s="2" customFormat="1" ht="42" customHeight="1">
      <c r="A9" s="1047" t="s">
        <v>121</v>
      </c>
      <c r="B9" s="1048"/>
      <c r="C9" s="1048"/>
      <c r="D9" s="1048"/>
      <c r="E9" s="1048"/>
      <c r="F9" s="1048"/>
      <c r="G9" s="1048"/>
      <c r="H9" s="1048"/>
      <c r="I9" s="1049"/>
      <c r="J9" s="1050"/>
      <c r="K9" s="1051"/>
      <c r="L9" s="1051"/>
      <c r="M9" s="1052"/>
      <c r="N9" s="1018"/>
      <c r="O9" s="1019"/>
      <c r="P9" s="1019"/>
      <c r="Q9" s="1019"/>
      <c r="R9" s="1019"/>
      <c r="S9" s="1020"/>
    </row>
    <row r="10" spans="1:19" s="2" customFormat="1" ht="21.75" customHeight="1">
      <c r="A10" s="157" t="s">
        <v>11</v>
      </c>
      <c r="B10" s="156"/>
      <c r="C10" s="156"/>
      <c r="D10" s="156"/>
      <c r="E10" s="156"/>
      <c r="F10" s="156"/>
      <c r="G10" s="158" t="s">
        <v>17</v>
      </c>
      <c r="H10" s="156"/>
      <c r="I10" s="156"/>
      <c r="J10" s="157" t="s">
        <v>14</v>
      </c>
      <c r="K10" s="156"/>
      <c r="L10" s="156"/>
      <c r="M10" s="156"/>
      <c r="N10" s="1013" t="s">
        <v>14</v>
      </c>
      <c r="O10" s="1014"/>
      <c r="P10" s="1014"/>
      <c r="Q10" s="1014"/>
      <c r="R10" s="1014"/>
      <c r="S10" s="1015"/>
    </row>
    <row r="11" spans="1:19" s="2" customFormat="1" ht="38.25" customHeight="1">
      <c r="A11" s="1018" t="s">
        <v>121</v>
      </c>
      <c r="B11" s="1053"/>
      <c r="C11" s="1053"/>
      <c r="D11" s="1053"/>
      <c r="E11" s="1053"/>
      <c r="F11" s="1054"/>
      <c r="G11" s="1047" t="s">
        <v>120</v>
      </c>
      <c r="H11" s="1048"/>
      <c r="I11" s="1049"/>
      <c r="J11" s="1018"/>
      <c r="K11" s="1019"/>
      <c r="L11" s="1019"/>
      <c r="M11" s="1020"/>
      <c r="N11" s="1018"/>
      <c r="O11" s="1019"/>
      <c r="P11" s="1019"/>
      <c r="Q11" s="1019"/>
      <c r="R11" s="1019"/>
      <c r="S11" s="1020"/>
    </row>
    <row r="12" spans="1:19" s="2" customFormat="1">
      <c r="A12" s="3" t="s">
        <v>18</v>
      </c>
      <c r="B12" s="4"/>
      <c r="C12" s="1055" t="s">
        <v>21</v>
      </c>
      <c r="D12" s="1056"/>
      <c r="E12" s="1056"/>
      <c r="F12" s="1057"/>
      <c r="G12" s="3" t="s">
        <v>24</v>
      </c>
      <c r="H12" s="4"/>
      <c r="I12" s="4"/>
      <c r="J12" s="5" t="s">
        <v>31</v>
      </c>
      <c r="K12" s="6"/>
      <c r="L12" s="7"/>
      <c r="M12" s="138" t="s">
        <v>32</v>
      </c>
      <c r="N12" s="1016" t="s">
        <v>36</v>
      </c>
      <c r="O12" s="1058"/>
      <c r="P12" s="1058"/>
      <c r="Q12" s="1058"/>
      <c r="R12" s="1017"/>
      <c r="S12" s="995" t="s">
        <v>39</v>
      </c>
    </row>
    <row r="13" spans="1:19" s="2" customFormat="1">
      <c r="A13" s="8" t="s">
        <v>19</v>
      </c>
      <c r="B13" s="4"/>
      <c r="C13" s="1010" t="s">
        <v>22</v>
      </c>
      <c r="D13" s="1011"/>
      <c r="E13" s="1011"/>
      <c r="F13" s="1012"/>
      <c r="G13" s="8" t="s">
        <v>25</v>
      </c>
      <c r="H13" s="4"/>
      <c r="I13" s="4"/>
      <c r="J13" s="995" t="s">
        <v>27</v>
      </c>
      <c r="K13" s="995" t="s">
        <v>30</v>
      </c>
      <c r="L13" s="995" t="s">
        <v>19</v>
      </c>
      <c r="M13" s="139" t="s">
        <v>33</v>
      </c>
      <c r="N13" s="139" t="s">
        <v>28</v>
      </c>
      <c r="O13" s="9" t="s">
        <v>3</v>
      </c>
      <c r="P13" s="1016" t="s">
        <v>4</v>
      </c>
      <c r="Q13" s="1017"/>
      <c r="R13" s="995" t="s">
        <v>38</v>
      </c>
      <c r="S13" s="996"/>
    </row>
    <row r="14" spans="1:19" s="2" customFormat="1">
      <c r="A14" s="10" t="s">
        <v>20</v>
      </c>
      <c r="B14" s="11"/>
      <c r="C14" s="1010" t="s">
        <v>23</v>
      </c>
      <c r="D14" s="1011"/>
      <c r="E14" s="1011"/>
      <c r="F14" s="1012"/>
      <c r="G14" s="10" t="s">
        <v>26</v>
      </c>
      <c r="H14" s="11"/>
      <c r="I14" s="11"/>
      <c r="J14" s="1009"/>
      <c r="K14" s="1009"/>
      <c r="L14" s="1009"/>
      <c r="M14" s="12" t="s">
        <v>34</v>
      </c>
      <c r="N14" s="12" t="s">
        <v>29</v>
      </c>
      <c r="O14" s="13" t="s">
        <v>35</v>
      </c>
      <c r="P14" s="12" t="s">
        <v>5</v>
      </c>
      <c r="Q14" s="12" t="s">
        <v>37</v>
      </c>
      <c r="R14" s="1009"/>
      <c r="S14" s="997"/>
    </row>
    <row r="15" spans="1:19" s="2" customFormat="1">
      <c r="A15" s="998"/>
      <c r="B15" s="999"/>
      <c r="C15" s="998"/>
      <c r="D15" s="1004"/>
      <c r="E15" s="1004"/>
      <c r="F15" s="999"/>
      <c r="G15" s="998"/>
      <c r="H15" s="1004"/>
      <c r="I15" s="999"/>
      <c r="J15" s="995"/>
      <c r="K15" s="995"/>
      <c r="L15" s="995"/>
      <c r="M15" s="995"/>
      <c r="N15" s="995"/>
      <c r="O15" s="995"/>
      <c r="P15" s="995"/>
      <c r="Q15" s="995"/>
      <c r="R15" s="995"/>
      <c r="S15" s="995"/>
    </row>
    <row r="16" spans="1:19" s="2" customFormat="1" ht="24" customHeight="1">
      <c r="A16" s="1000"/>
      <c r="B16" s="1001"/>
      <c r="C16" s="1000"/>
      <c r="D16" s="1005"/>
      <c r="E16" s="1005"/>
      <c r="F16" s="1001"/>
      <c r="G16" s="1000"/>
      <c r="H16" s="1005"/>
      <c r="I16" s="1001"/>
      <c r="J16" s="996"/>
      <c r="K16" s="996"/>
      <c r="L16" s="996"/>
      <c r="M16" s="996"/>
      <c r="N16" s="996"/>
      <c r="O16" s="996"/>
      <c r="P16" s="996"/>
      <c r="Q16" s="996"/>
      <c r="R16" s="996"/>
      <c r="S16" s="996"/>
    </row>
    <row r="17" spans="1:19" s="2" customFormat="1" ht="7.5" customHeight="1">
      <c r="A17" s="1000"/>
      <c r="B17" s="1001"/>
      <c r="C17" s="1000"/>
      <c r="D17" s="1005"/>
      <c r="E17" s="1005"/>
      <c r="F17" s="1001"/>
      <c r="G17" s="1000"/>
      <c r="H17" s="1005"/>
      <c r="I17" s="1001"/>
      <c r="J17" s="996"/>
      <c r="K17" s="996"/>
      <c r="L17" s="996"/>
      <c r="M17" s="996"/>
      <c r="N17" s="996"/>
      <c r="O17" s="996"/>
      <c r="P17" s="996"/>
      <c r="Q17" s="996"/>
      <c r="R17" s="996"/>
      <c r="S17" s="996"/>
    </row>
    <row r="18" spans="1:19" s="2" customFormat="1" ht="9" customHeight="1">
      <c r="A18" s="1000"/>
      <c r="B18" s="1001"/>
      <c r="C18" s="1000"/>
      <c r="D18" s="1005"/>
      <c r="E18" s="1005"/>
      <c r="F18" s="1001"/>
      <c r="G18" s="1000"/>
      <c r="H18" s="1005"/>
      <c r="I18" s="1001"/>
      <c r="J18" s="996"/>
      <c r="K18" s="996"/>
      <c r="L18" s="996"/>
      <c r="M18" s="996"/>
      <c r="N18" s="996"/>
      <c r="O18" s="996"/>
      <c r="P18" s="996"/>
      <c r="Q18" s="996"/>
      <c r="R18" s="996"/>
      <c r="S18" s="996"/>
    </row>
    <row r="19" spans="1:19" s="2" customFormat="1">
      <c r="A19" s="1002"/>
      <c r="B19" s="1003"/>
      <c r="C19" s="1002"/>
      <c r="D19" s="1006"/>
      <c r="E19" s="1006"/>
      <c r="F19" s="1003"/>
      <c r="G19" s="1002"/>
      <c r="H19" s="1006"/>
      <c r="I19" s="1003"/>
      <c r="J19" s="997"/>
      <c r="K19" s="997"/>
      <c r="L19" s="997"/>
      <c r="M19" s="997"/>
      <c r="N19" s="997"/>
      <c r="O19" s="997"/>
      <c r="P19" s="997"/>
      <c r="Q19" s="997"/>
      <c r="R19" s="997"/>
      <c r="S19" s="997"/>
    </row>
    <row r="20" spans="1:19" s="2" customFormat="1">
      <c r="A20" s="17"/>
      <c r="B20" s="17"/>
      <c r="C20" s="17"/>
      <c r="D20" s="17"/>
      <c r="E20" s="17"/>
      <c r="F20" s="17"/>
      <c r="G20" s="17"/>
      <c r="H20" s="17"/>
      <c r="I20" s="17"/>
      <c r="J20" s="17"/>
      <c r="K20" s="17"/>
      <c r="L20" s="17"/>
      <c r="M20" s="17"/>
      <c r="N20" s="17"/>
      <c r="O20" s="17"/>
      <c r="P20" s="17"/>
      <c r="Q20" s="17"/>
      <c r="R20" s="17"/>
      <c r="S20" s="17"/>
    </row>
    <row r="21" spans="1:19" s="2" customFormat="1">
      <c r="A21" s="17"/>
      <c r="B21" s="17"/>
      <c r="C21" s="17"/>
      <c r="D21" s="17"/>
      <c r="E21" s="17"/>
      <c r="F21" s="17"/>
      <c r="G21" s="17"/>
      <c r="H21" s="17"/>
      <c r="I21" s="17"/>
      <c r="J21" s="17"/>
      <c r="K21" s="17"/>
      <c r="L21" s="17"/>
      <c r="M21" s="17"/>
      <c r="N21" s="17"/>
      <c r="O21" s="17"/>
      <c r="P21" s="17"/>
      <c r="Q21" s="17"/>
      <c r="R21" s="17"/>
      <c r="S21" s="17"/>
    </row>
    <row r="22" spans="1:19" s="2" customFormat="1" ht="25.5">
      <c r="A22" s="18" t="s">
        <v>47</v>
      </c>
      <c r="B22" s="991" t="s">
        <v>48</v>
      </c>
      <c r="C22" s="992"/>
      <c r="D22" s="992"/>
      <c r="E22" s="992"/>
      <c r="F22" s="992"/>
      <c r="G22" s="992"/>
      <c r="H22" s="992"/>
      <c r="I22" s="992"/>
      <c r="J22" s="993"/>
      <c r="K22" s="991" t="s">
        <v>23</v>
      </c>
      <c r="L22" s="992"/>
      <c r="M22" s="992"/>
      <c r="N22" s="992"/>
      <c r="O22" s="992"/>
      <c r="P22" s="992"/>
      <c r="Q22" s="992"/>
      <c r="R22" s="992"/>
      <c r="S22" s="993"/>
    </row>
    <row r="23" spans="1:19" s="2" customFormat="1" ht="13.5" customHeight="1">
      <c r="A23" s="14" t="s">
        <v>83</v>
      </c>
      <c r="B23" s="994" t="s">
        <v>82</v>
      </c>
      <c r="C23" s="994"/>
      <c r="D23" s="994"/>
      <c r="E23" s="994"/>
      <c r="F23" s="994"/>
      <c r="G23" s="994"/>
      <c r="H23" s="994"/>
      <c r="I23" s="994"/>
      <c r="J23" s="994"/>
      <c r="K23" s="1007" t="s">
        <v>126</v>
      </c>
      <c r="L23" s="1007"/>
      <c r="M23" s="1007"/>
      <c r="N23" s="1007"/>
      <c r="O23" s="1007"/>
      <c r="P23" s="1007"/>
      <c r="Q23" s="1007"/>
      <c r="R23" s="1007"/>
      <c r="S23" s="1007"/>
    </row>
    <row r="24" spans="1:19" s="2" customFormat="1" ht="31.5" customHeight="1">
      <c r="A24" s="15" t="s">
        <v>44</v>
      </c>
      <c r="B24" s="994" t="s">
        <v>84</v>
      </c>
      <c r="C24" s="994"/>
      <c r="D24" s="994"/>
      <c r="E24" s="994"/>
      <c r="F24" s="994"/>
      <c r="G24" s="994"/>
      <c r="H24" s="994"/>
      <c r="I24" s="994"/>
      <c r="J24" s="994"/>
      <c r="K24" s="1007" t="s">
        <v>86</v>
      </c>
      <c r="L24" s="1007"/>
      <c r="M24" s="1007"/>
      <c r="N24" s="1007"/>
      <c r="O24" s="1007"/>
      <c r="P24" s="1007"/>
      <c r="Q24" s="1007"/>
      <c r="R24" s="1007"/>
      <c r="S24" s="1007"/>
    </row>
    <row r="25" spans="1:19" s="2" customFormat="1" ht="47.45" customHeight="1">
      <c r="A25" s="15" t="s">
        <v>45</v>
      </c>
      <c r="B25" s="994" t="s">
        <v>49</v>
      </c>
      <c r="C25" s="994"/>
      <c r="D25" s="994"/>
      <c r="E25" s="994"/>
      <c r="F25" s="994"/>
      <c r="G25" s="994"/>
      <c r="H25" s="994"/>
      <c r="I25" s="994"/>
      <c r="J25" s="994"/>
      <c r="K25" s="1007" t="s">
        <v>62</v>
      </c>
      <c r="L25" s="1007"/>
      <c r="M25" s="1007"/>
      <c r="N25" s="1007"/>
      <c r="O25" s="1007"/>
      <c r="P25" s="1007"/>
      <c r="Q25" s="1007"/>
      <c r="R25" s="1007"/>
      <c r="S25" s="1007"/>
    </row>
    <row r="26" spans="1:19" s="2" customFormat="1" ht="42" customHeight="1">
      <c r="A26" s="15" t="s">
        <v>46</v>
      </c>
      <c r="B26" s="994" t="s">
        <v>50</v>
      </c>
      <c r="C26" s="994"/>
      <c r="D26" s="994"/>
      <c r="E26" s="994"/>
      <c r="F26" s="994"/>
      <c r="G26" s="994"/>
      <c r="H26" s="994"/>
      <c r="I26" s="994"/>
      <c r="J26" s="994"/>
      <c r="K26" s="1007" t="s">
        <v>85</v>
      </c>
      <c r="L26" s="1007"/>
      <c r="M26" s="1007"/>
      <c r="N26" s="1007"/>
      <c r="O26" s="1007"/>
      <c r="P26" s="1007"/>
      <c r="Q26" s="1007"/>
      <c r="R26" s="1007"/>
      <c r="S26" s="1007"/>
    </row>
    <row r="27" spans="1:19" s="2" customFormat="1" ht="13.5" customHeight="1">
      <c r="A27" s="15">
        <v>2</v>
      </c>
      <c r="B27" s="994" t="s">
        <v>43</v>
      </c>
      <c r="C27" s="994"/>
      <c r="D27" s="994"/>
      <c r="E27" s="994"/>
      <c r="F27" s="994"/>
      <c r="G27" s="994"/>
      <c r="H27" s="994"/>
      <c r="I27" s="994"/>
      <c r="J27" s="994"/>
      <c r="K27" s="1007" t="s">
        <v>63</v>
      </c>
      <c r="L27" s="1007"/>
      <c r="M27" s="1007"/>
      <c r="N27" s="1007"/>
      <c r="O27" s="1007"/>
      <c r="P27" s="1007"/>
      <c r="Q27" s="1007"/>
      <c r="R27" s="1007"/>
      <c r="S27" s="1007"/>
    </row>
    <row r="28" spans="1:19" s="2" customFormat="1" ht="27" customHeight="1">
      <c r="A28" s="15">
        <v>3</v>
      </c>
      <c r="B28" s="994" t="s">
        <v>9</v>
      </c>
      <c r="C28" s="994"/>
      <c r="D28" s="994"/>
      <c r="E28" s="994"/>
      <c r="F28" s="994"/>
      <c r="G28" s="994"/>
      <c r="H28" s="994"/>
      <c r="I28" s="994"/>
      <c r="J28" s="994"/>
      <c r="K28" s="1007" t="s">
        <v>64</v>
      </c>
      <c r="L28" s="1007"/>
      <c r="M28" s="1007"/>
      <c r="N28" s="1007"/>
      <c r="O28" s="1007"/>
      <c r="P28" s="1007"/>
      <c r="Q28" s="1007"/>
      <c r="R28" s="1007"/>
      <c r="S28" s="1007"/>
    </row>
    <row r="29" spans="1:19" s="2" customFormat="1" ht="13.5" customHeight="1">
      <c r="A29" s="15">
        <v>4</v>
      </c>
      <c r="B29" s="994" t="s">
        <v>10</v>
      </c>
      <c r="C29" s="994"/>
      <c r="D29" s="994"/>
      <c r="E29" s="994"/>
      <c r="F29" s="994"/>
      <c r="G29" s="994"/>
      <c r="H29" s="994"/>
      <c r="I29" s="994"/>
      <c r="J29" s="994"/>
      <c r="K29" s="1007" t="s">
        <v>65</v>
      </c>
      <c r="L29" s="1007"/>
      <c r="M29" s="1007"/>
      <c r="N29" s="1007"/>
      <c r="O29" s="1007"/>
      <c r="P29" s="1007"/>
      <c r="Q29" s="1007"/>
      <c r="R29" s="1007"/>
      <c r="S29" s="1007"/>
    </row>
    <row r="30" spans="1:19" s="2" customFormat="1" ht="13.5" customHeight="1">
      <c r="A30" s="15">
        <v>5</v>
      </c>
      <c r="B30" s="994" t="s">
        <v>11</v>
      </c>
      <c r="C30" s="994"/>
      <c r="D30" s="994"/>
      <c r="E30" s="994"/>
      <c r="F30" s="994"/>
      <c r="G30" s="994"/>
      <c r="H30" s="994"/>
      <c r="I30" s="994"/>
      <c r="J30" s="994"/>
      <c r="K30" s="1007" t="s">
        <v>66</v>
      </c>
      <c r="L30" s="1007"/>
      <c r="M30" s="1007"/>
      <c r="N30" s="1007"/>
      <c r="O30" s="1007"/>
      <c r="P30" s="1007"/>
      <c r="Q30" s="1007"/>
      <c r="R30" s="1007"/>
      <c r="S30" s="1007"/>
    </row>
    <row r="31" spans="1:19" s="2" customFormat="1" ht="13.5" customHeight="1">
      <c r="A31" s="15">
        <v>6</v>
      </c>
      <c r="B31" s="994" t="s">
        <v>17</v>
      </c>
      <c r="C31" s="994"/>
      <c r="D31" s="994"/>
      <c r="E31" s="994"/>
      <c r="F31" s="994"/>
      <c r="G31" s="994"/>
      <c r="H31" s="994"/>
      <c r="I31" s="994"/>
      <c r="J31" s="994"/>
      <c r="K31" s="1007" t="s">
        <v>90</v>
      </c>
      <c r="L31" s="1007"/>
      <c r="M31" s="1007"/>
      <c r="N31" s="1007"/>
      <c r="O31" s="1007"/>
      <c r="P31" s="1007"/>
      <c r="Q31" s="1007"/>
      <c r="R31" s="1007"/>
      <c r="S31" s="1007"/>
    </row>
    <row r="32" spans="1:19" s="2" customFormat="1" ht="13.5" customHeight="1">
      <c r="A32" s="15">
        <v>7</v>
      </c>
      <c r="B32" s="994" t="s">
        <v>7</v>
      </c>
      <c r="C32" s="994"/>
      <c r="D32" s="994"/>
      <c r="E32" s="994"/>
      <c r="F32" s="994"/>
      <c r="G32" s="994"/>
      <c r="H32" s="994"/>
      <c r="I32" s="994"/>
      <c r="J32" s="994"/>
      <c r="K32" s="1007" t="s">
        <v>67</v>
      </c>
      <c r="L32" s="1007"/>
      <c r="M32" s="1007"/>
      <c r="N32" s="1007"/>
      <c r="O32" s="1007"/>
      <c r="P32" s="1007"/>
      <c r="Q32" s="1007"/>
      <c r="R32" s="1007"/>
      <c r="S32" s="1007"/>
    </row>
    <row r="33" spans="1:19" s="2" customFormat="1" ht="25.5" customHeight="1">
      <c r="A33" s="15">
        <v>8</v>
      </c>
      <c r="B33" s="994" t="s">
        <v>12</v>
      </c>
      <c r="C33" s="994"/>
      <c r="D33" s="994"/>
      <c r="E33" s="994"/>
      <c r="F33" s="994"/>
      <c r="G33" s="994"/>
      <c r="H33" s="994"/>
      <c r="I33" s="994"/>
      <c r="J33" s="994"/>
      <c r="K33" s="1007" t="s">
        <v>134</v>
      </c>
      <c r="L33" s="1007"/>
      <c r="M33" s="1007"/>
      <c r="N33" s="1007"/>
      <c r="O33" s="1007"/>
      <c r="P33" s="1007"/>
      <c r="Q33" s="1007"/>
      <c r="R33" s="1007"/>
      <c r="S33" s="1007"/>
    </row>
    <row r="34" spans="1:19" s="2" customFormat="1" ht="13.5" customHeight="1">
      <c r="A34" s="15">
        <v>9</v>
      </c>
      <c r="B34" s="994" t="s">
        <v>51</v>
      </c>
      <c r="C34" s="994"/>
      <c r="D34" s="994"/>
      <c r="E34" s="994"/>
      <c r="F34" s="994"/>
      <c r="G34" s="994"/>
      <c r="H34" s="994"/>
      <c r="I34" s="994"/>
      <c r="J34" s="994"/>
      <c r="K34" s="1007" t="s">
        <v>68</v>
      </c>
      <c r="L34" s="1007"/>
      <c r="M34" s="1007"/>
      <c r="N34" s="1007"/>
      <c r="O34" s="1007"/>
      <c r="P34" s="1007"/>
      <c r="Q34" s="1007"/>
      <c r="R34" s="1007"/>
      <c r="S34" s="1007"/>
    </row>
    <row r="35" spans="1:19" s="2" customFormat="1" ht="13.5" customHeight="1">
      <c r="A35" s="15">
        <v>10</v>
      </c>
      <c r="B35" s="994" t="s">
        <v>8</v>
      </c>
      <c r="C35" s="994"/>
      <c r="D35" s="994"/>
      <c r="E35" s="994"/>
      <c r="F35" s="994"/>
      <c r="G35" s="994"/>
      <c r="H35" s="994"/>
      <c r="I35" s="994"/>
      <c r="J35" s="994"/>
      <c r="K35" s="1007" t="s">
        <v>69</v>
      </c>
      <c r="L35" s="1007"/>
      <c r="M35" s="1007"/>
      <c r="N35" s="1007"/>
      <c r="O35" s="1007"/>
      <c r="P35" s="1007"/>
      <c r="Q35" s="1007"/>
      <c r="R35" s="1007"/>
      <c r="S35" s="1007"/>
    </row>
    <row r="36" spans="1:19" s="2" customFormat="1" ht="13.5" customHeight="1">
      <c r="A36" s="15">
        <v>11</v>
      </c>
      <c r="B36" s="994" t="s">
        <v>52</v>
      </c>
      <c r="C36" s="994"/>
      <c r="D36" s="994"/>
      <c r="E36" s="994"/>
      <c r="F36" s="994"/>
      <c r="G36" s="994"/>
      <c r="H36" s="994"/>
      <c r="I36" s="994"/>
      <c r="J36" s="994"/>
      <c r="K36" s="1007" t="s">
        <v>87</v>
      </c>
      <c r="L36" s="1007"/>
      <c r="M36" s="1007"/>
      <c r="N36" s="1007"/>
      <c r="O36" s="1007"/>
      <c r="P36" s="1007"/>
      <c r="Q36" s="1007"/>
      <c r="R36" s="1007"/>
      <c r="S36" s="1007"/>
    </row>
    <row r="37" spans="1:19" s="2" customFormat="1" ht="13.5" customHeight="1">
      <c r="A37" s="15">
        <v>12</v>
      </c>
      <c r="B37" s="994" t="s">
        <v>15</v>
      </c>
      <c r="C37" s="994"/>
      <c r="D37" s="994"/>
      <c r="E37" s="994"/>
      <c r="F37" s="994"/>
      <c r="G37" s="994"/>
      <c r="H37" s="994"/>
      <c r="I37" s="994"/>
      <c r="J37" s="994"/>
      <c r="K37" s="1007" t="s">
        <v>70</v>
      </c>
      <c r="L37" s="1007"/>
      <c r="M37" s="1007"/>
      <c r="N37" s="1007"/>
      <c r="O37" s="1007"/>
      <c r="P37" s="1007"/>
      <c r="Q37" s="1007"/>
      <c r="R37" s="1007"/>
      <c r="S37" s="1007"/>
    </row>
    <row r="38" spans="1:19" s="2" customFormat="1" ht="13.5" customHeight="1">
      <c r="A38" s="15">
        <v>13</v>
      </c>
      <c r="B38" s="994" t="s">
        <v>16</v>
      </c>
      <c r="C38" s="994"/>
      <c r="D38" s="994"/>
      <c r="E38" s="994"/>
      <c r="F38" s="994"/>
      <c r="G38" s="994"/>
      <c r="H38" s="994"/>
      <c r="I38" s="994"/>
      <c r="J38" s="994"/>
      <c r="K38" s="1007" t="s">
        <v>71</v>
      </c>
      <c r="L38" s="1007"/>
      <c r="M38" s="1007"/>
      <c r="N38" s="1007"/>
      <c r="O38" s="1007"/>
      <c r="P38" s="1007"/>
      <c r="Q38" s="1007"/>
      <c r="R38" s="1007"/>
      <c r="S38" s="1007"/>
    </row>
    <row r="39" spans="1:19" s="2" customFormat="1" ht="13.5" customHeight="1">
      <c r="A39" s="15">
        <v>14</v>
      </c>
      <c r="B39" s="994" t="s">
        <v>14</v>
      </c>
      <c r="C39" s="994"/>
      <c r="D39" s="994"/>
      <c r="E39" s="994"/>
      <c r="F39" s="994"/>
      <c r="G39" s="994"/>
      <c r="H39" s="994"/>
      <c r="I39" s="994"/>
      <c r="J39" s="994"/>
      <c r="K39" s="1007" t="s">
        <v>72</v>
      </c>
      <c r="L39" s="1007"/>
      <c r="M39" s="1007"/>
      <c r="N39" s="1007"/>
      <c r="O39" s="1007"/>
      <c r="P39" s="1007"/>
      <c r="Q39" s="1007"/>
      <c r="R39" s="1007"/>
      <c r="S39" s="1007"/>
    </row>
    <row r="40" spans="1:19" s="2" customFormat="1" ht="35.25" customHeight="1">
      <c r="A40" s="16">
        <v>15</v>
      </c>
      <c r="B40" s="994" t="s">
        <v>53</v>
      </c>
      <c r="C40" s="994"/>
      <c r="D40" s="994"/>
      <c r="E40" s="994"/>
      <c r="F40" s="994"/>
      <c r="G40" s="994"/>
      <c r="H40" s="994"/>
      <c r="I40" s="994"/>
      <c r="J40" s="994"/>
      <c r="K40" s="1007" t="s">
        <v>73</v>
      </c>
      <c r="L40" s="1007"/>
      <c r="M40" s="1007"/>
      <c r="N40" s="1007"/>
      <c r="O40" s="1007"/>
      <c r="P40" s="1007"/>
      <c r="Q40" s="1007"/>
      <c r="R40" s="1007"/>
      <c r="S40" s="1007"/>
    </row>
    <row r="41" spans="1:19" s="2" customFormat="1" ht="30.75" customHeight="1">
      <c r="A41" s="16">
        <v>16</v>
      </c>
      <c r="B41" s="994" t="s">
        <v>54</v>
      </c>
      <c r="C41" s="994"/>
      <c r="D41" s="994"/>
      <c r="E41" s="994"/>
      <c r="F41" s="994"/>
      <c r="G41" s="994"/>
      <c r="H41" s="994"/>
      <c r="I41" s="994"/>
      <c r="J41" s="994"/>
      <c r="K41" s="1007" t="s">
        <v>74</v>
      </c>
      <c r="L41" s="1007"/>
      <c r="M41" s="1007"/>
      <c r="N41" s="1007"/>
      <c r="O41" s="1007"/>
      <c r="P41" s="1007"/>
      <c r="Q41" s="1007"/>
      <c r="R41" s="1007"/>
      <c r="S41" s="1007"/>
    </row>
    <row r="42" spans="1:19" s="2" customFormat="1" ht="29.25" customHeight="1">
      <c r="A42" s="16">
        <v>17</v>
      </c>
      <c r="B42" s="994" t="s">
        <v>55</v>
      </c>
      <c r="C42" s="994"/>
      <c r="D42" s="994"/>
      <c r="E42" s="994"/>
      <c r="F42" s="994"/>
      <c r="G42" s="994"/>
      <c r="H42" s="994"/>
      <c r="I42" s="994"/>
      <c r="J42" s="994"/>
      <c r="K42" s="1007" t="s">
        <v>75</v>
      </c>
      <c r="L42" s="1007"/>
      <c r="M42" s="1007"/>
      <c r="N42" s="1007"/>
      <c r="O42" s="1007"/>
      <c r="P42" s="1007"/>
      <c r="Q42" s="1007"/>
      <c r="R42" s="1007"/>
      <c r="S42" s="1007"/>
    </row>
    <row r="43" spans="1:19" s="2" customFormat="1" ht="26.1" customHeight="1">
      <c r="A43" s="991" t="s">
        <v>77</v>
      </c>
      <c r="B43" s="992"/>
      <c r="C43" s="992"/>
      <c r="D43" s="992"/>
      <c r="E43" s="992"/>
      <c r="F43" s="992"/>
      <c r="G43" s="992"/>
      <c r="H43" s="992"/>
      <c r="I43" s="992"/>
      <c r="J43" s="993"/>
      <c r="K43" s="1008" t="s">
        <v>76</v>
      </c>
      <c r="L43" s="1008"/>
      <c r="M43" s="1008"/>
      <c r="N43" s="1008"/>
      <c r="O43" s="1008"/>
      <c r="P43" s="1008"/>
      <c r="Q43" s="1008"/>
      <c r="R43" s="1008"/>
      <c r="S43" s="1008"/>
    </row>
    <row r="44" spans="1:19" s="2" customFormat="1" ht="27.75" customHeight="1">
      <c r="A44" s="16">
        <v>18</v>
      </c>
      <c r="B44" s="994" t="s">
        <v>56</v>
      </c>
      <c r="C44" s="994"/>
      <c r="D44" s="994"/>
      <c r="E44" s="994"/>
      <c r="F44" s="994"/>
      <c r="G44" s="994"/>
      <c r="H44" s="994"/>
      <c r="I44" s="994"/>
      <c r="J44" s="994"/>
      <c r="K44" s="1059" t="s">
        <v>543</v>
      </c>
      <c r="L44" s="1007"/>
      <c r="M44" s="1007"/>
      <c r="N44" s="1007"/>
      <c r="O44" s="1007"/>
      <c r="P44" s="1007"/>
      <c r="Q44" s="1007"/>
      <c r="R44" s="1007"/>
      <c r="S44" s="1007"/>
    </row>
    <row r="45" spans="1:19" s="2" customFormat="1" ht="27.75" customHeight="1">
      <c r="A45" s="16">
        <v>19</v>
      </c>
      <c r="B45" s="994" t="s">
        <v>57</v>
      </c>
      <c r="C45" s="994"/>
      <c r="D45" s="994"/>
      <c r="E45" s="994"/>
      <c r="F45" s="994"/>
      <c r="G45" s="994"/>
      <c r="H45" s="994"/>
      <c r="I45" s="994"/>
      <c r="J45" s="994"/>
      <c r="K45" s="1007" t="s">
        <v>133</v>
      </c>
      <c r="L45" s="1007"/>
      <c r="M45" s="1007"/>
      <c r="N45" s="1007"/>
      <c r="O45" s="1007"/>
      <c r="P45" s="1007"/>
      <c r="Q45" s="1007"/>
      <c r="R45" s="1007"/>
      <c r="S45" s="1007"/>
    </row>
    <row r="46" spans="1:19" s="2" customFormat="1" ht="30" customHeight="1">
      <c r="A46" s="16">
        <v>20</v>
      </c>
      <c r="B46" s="994" t="s">
        <v>58</v>
      </c>
      <c r="C46" s="994"/>
      <c r="D46" s="994"/>
      <c r="E46" s="994"/>
      <c r="F46" s="994"/>
      <c r="G46" s="994"/>
      <c r="H46" s="994"/>
      <c r="I46" s="994"/>
      <c r="J46" s="994"/>
      <c r="K46" s="1007" t="s">
        <v>132</v>
      </c>
      <c r="L46" s="1007"/>
      <c r="M46" s="1007"/>
      <c r="N46" s="1007"/>
      <c r="O46" s="1007"/>
      <c r="P46" s="1007"/>
      <c r="Q46" s="1007"/>
      <c r="R46" s="1007"/>
      <c r="S46" s="1007"/>
    </row>
    <row r="47" spans="1:19" s="2" customFormat="1" ht="33" customHeight="1">
      <c r="A47" s="16">
        <v>21</v>
      </c>
      <c r="B47" s="994" t="s">
        <v>59</v>
      </c>
      <c r="C47" s="994"/>
      <c r="D47" s="994"/>
      <c r="E47" s="994"/>
      <c r="F47" s="994"/>
      <c r="G47" s="994"/>
      <c r="H47" s="994"/>
      <c r="I47" s="994"/>
      <c r="J47" s="994"/>
      <c r="K47" s="1059" t="s">
        <v>179</v>
      </c>
      <c r="L47" s="1007"/>
      <c r="M47" s="1007"/>
      <c r="N47" s="1007"/>
      <c r="O47" s="1007"/>
      <c r="P47" s="1007"/>
      <c r="Q47" s="1007"/>
      <c r="R47" s="1007"/>
      <c r="S47" s="1007"/>
    </row>
    <row r="48" spans="1:19" s="2" customFormat="1" ht="13.5" customHeight="1">
      <c r="A48" s="991" t="s">
        <v>78</v>
      </c>
      <c r="B48" s="992"/>
      <c r="C48" s="992"/>
      <c r="D48" s="992"/>
      <c r="E48" s="992"/>
      <c r="F48" s="992"/>
      <c r="G48" s="992"/>
      <c r="H48" s="992"/>
      <c r="I48" s="992"/>
      <c r="J48" s="993"/>
      <c r="K48" s="1008" t="s">
        <v>79</v>
      </c>
      <c r="L48" s="1008"/>
      <c r="M48" s="1008"/>
      <c r="N48" s="1008"/>
      <c r="O48" s="1008"/>
      <c r="P48" s="1008"/>
      <c r="Q48" s="1008"/>
      <c r="R48" s="1008"/>
      <c r="S48" s="1008"/>
    </row>
    <row r="49" spans="1:19" s="2" customFormat="1" ht="37.5" customHeight="1">
      <c r="A49" s="16">
        <v>22</v>
      </c>
      <c r="B49" s="994" t="s">
        <v>60</v>
      </c>
      <c r="C49" s="994"/>
      <c r="D49" s="994"/>
      <c r="E49" s="994"/>
      <c r="F49" s="994"/>
      <c r="G49" s="994"/>
      <c r="H49" s="994"/>
      <c r="I49" s="994"/>
      <c r="J49" s="994"/>
      <c r="K49" s="1007" t="s">
        <v>88</v>
      </c>
      <c r="L49" s="1007"/>
      <c r="M49" s="1007"/>
      <c r="N49" s="1007"/>
      <c r="O49" s="1007"/>
      <c r="P49" s="1007"/>
      <c r="Q49" s="1007"/>
      <c r="R49" s="1007"/>
      <c r="S49" s="1007"/>
    </row>
    <row r="50" spans="1:19" s="2" customFormat="1" ht="36" customHeight="1">
      <c r="A50" s="16">
        <v>23</v>
      </c>
      <c r="B50" s="994" t="s">
        <v>61</v>
      </c>
      <c r="C50" s="994"/>
      <c r="D50" s="994"/>
      <c r="E50" s="994"/>
      <c r="F50" s="994"/>
      <c r="G50" s="994"/>
      <c r="H50" s="994"/>
      <c r="I50" s="994"/>
      <c r="J50" s="994"/>
      <c r="K50" s="1007" t="s">
        <v>131</v>
      </c>
      <c r="L50" s="1007"/>
      <c r="M50" s="1007"/>
      <c r="N50" s="1007"/>
      <c r="O50" s="1007"/>
      <c r="P50" s="1007"/>
      <c r="Q50" s="1007"/>
      <c r="R50" s="1007"/>
      <c r="S50" s="1007"/>
    </row>
    <row r="51" spans="1:19" s="2" customFormat="1" ht="13.5" customHeight="1">
      <c r="A51" s="16">
        <v>24</v>
      </c>
      <c r="B51" s="994" t="s">
        <v>80</v>
      </c>
      <c r="C51" s="994"/>
      <c r="D51" s="994"/>
      <c r="E51" s="994"/>
      <c r="F51" s="994"/>
      <c r="G51" s="994"/>
      <c r="H51" s="994"/>
      <c r="I51" s="994"/>
      <c r="J51" s="994"/>
      <c r="K51" s="1007" t="s">
        <v>81</v>
      </c>
      <c r="L51" s="1007"/>
      <c r="M51" s="1007"/>
      <c r="N51" s="1007"/>
      <c r="O51" s="1007"/>
      <c r="P51" s="1007"/>
      <c r="Q51" s="1007"/>
      <c r="R51" s="1007"/>
      <c r="S51" s="1007"/>
    </row>
    <row r="52" spans="1:19" s="2" customFormat="1" ht="31.5" customHeight="1">
      <c r="A52" s="16">
        <v>25</v>
      </c>
      <c r="B52" s="994" t="s">
        <v>38</v>
      </c>
      <c r="C52" s="994"/>
      <c r="D52" s="994"/>
      <c r="E52" s="994"/>
      <c r="F52" s="994"/>
      <c r="G52" s="994"/>
      <c r="H52" s="994"/>
      <c r="I52" s="994"/>
      <c r="J52" s="994"/>
      <c r="K52" s="1007" t="s">
        <v>130</v>
      </c>
      <c r="L52" s="1007"/>
      <c r="M52" s="1007"/>
      <c r="N52" s="1007"/>
      <c r="O52" s="1007"/>
      <c r="P52" s="1007"/>
      <c r="Q52" s="1007"/>
      <c r="R52" s="1007"/>
      <c r="S52" s="1007"/>
    </row>
    <row r="53" spans="1:19" s="2" customFormat="1" ht="33.75" customHeight="1">
      <c r="A53" s="16">
        <v>26</v>
      </c>
      <c r="B53" s="994" t="s">
        <v>39</v>
      </c>
      <c r="C53" s="994"/>
      <c r="D53" s="994"/>
      <c r="E53" s="994"/>
      <c r="F53" s="994"/>
      <c r="G53" s="994"/>
      <c r="H53" s="994"/>
      <c r="I53" s="994"/>
      <c r="J53" s="994"/>
      <c r="K53" s="1007" t="s">
        <v>129</v>
      </c>
      <c r="L53" s="1007"/>
      <c r="M53" s="1007"/>
      <c r="N53" s="1007"/>
      <c r="O53" s="1007"/>
      <c r="P53" s="1007"/>
      <c r="Q53" s="1007"/>
      <c r="R53" s="1007"/>
      <c r="S53" s="1007"/>
    </row>
  </sheetData>
  <mergeCells count="109">
    <mergeCell ref="B22:J22"/>
    <mergeCell ref="K22:S22"/>
    <mergeCell ref="K25:S25"/>
    <mergeCell ref="B26:J26"/>
    <mergeCell ref="K26:S26"/>
    <mergeCell ref="B24:J24"/>
    <mergeCell ref="K24:S24"/>
    <mergeCell ref="B28:J28"/>
    <mergeCell ref="K28:S28"/>
    <mergeCell ref="K29:S29"/>
    <mergeCell ref="B31:J31"/>
    <mergeCell ref="K31:S31"/>
    <mergeCell ref="B30:J30"/>
    <mergeCell ref="K30:S30"/>
    <mergeCell ref="K27:S27"/>
    <mergeCell ref="B23:J23"/>
    <mergeCell ref="K23:S23"/>
    <mergeCell ref="K36:S36"/>
    <mergeCell ref="B37:J37"/>
    <mergeCell ref="K37:S37"/>
    <mergeCell ref="K41:S41"/>
    <mergeCell ref="B42:J42"/>
    <mergeCell ref="K42:S42"/>
    <mergeCell ref="K32:S32"/>
    <mergeCell ref="B33:J33"/>
    <mergeCell ref="K33:S33"/>
    <mergeCell ref="B53:J53"/>
    <mergeCell ref="K53:S53"/>
    <mergeCell ref="B44:J44"/>
    <mergeCell ref="K44:S44"/>
    <mergeCell ref="B49:J49"/>
    <mergeCell ref="K49:S49"/>
    <mergeCell ref="B45:J45"/>
    <mergeCell ref="K45:S45"/>
    <mergeCell ref="B46:J46"/>
    <mergeCell ref="K46:S46"/>
    <mergeCell ref="K48:S48"/>
    <mergeCell ref="B51:J51"/>
    <mergeCell ref="K51:S51"/>
    <mergeCell ref="B47:J47"/>
    <mergeCell ref="K47:S47"/>
    <mergeCell ref="B50:J50"/>
    <mergeCell ref="K50:S50"/>
    <mergeCell ref="A48:J48"/>
    <mergeCell ref="B52:J52"/>
    <mergeCell ref="K52:S52"/>
    <mergeCell ref="A1:S2"/>
    <mergeCell ref="A3:A4"/>
    <mergeCell ref="D3:D4"/>
    <mergeCell ref="E3:F3"/>
    <mergeCell ref="G3:G4"/>
    <mergeCell ref="J4:M5"/>
    <mergeCell ref="N4:P5"/>
    <mergeCell ref="Q4:S5"/>
    <mergeCell ref="A5:D5"/>
    <mergeCell ref="A7:I7"/>
    <mergeCell ref="J7:M7"/>
    <mergeCell ref="E5:I5"/>
    <mergeCell ref="N7:S7"/>
    <mergeCell ref="A9:I9"/>
    <mergeCell ref="J9:M9"/>
    <mergeCell ref="A11:F11"/>
    <mergeCell ref="G11:I11"/>
    <mergeCell ref="J11:M11"/>
    <mergeCell ref="C12:F12"/>
    <mergeCell ref="N12:R12"/>
    <mergeCell ref="J13:J14"/>
    <mergeCell ref="J15:J19"/>
    <mergeCell ref="S15:S19"/>
    <mergeCell ref="C14:F14"/>
    <mergeCell ref="C13:F13"/>
    <mergeCell ref="O15:O19"/>
    <mergeCell ref="P15:P19"/>
    <mergeCell ref="K13:K14"/>
    <mergeCell ref="N8:S8"/>
    <mergeCell ref="N15:N19"/>
    <mergeCell ref="L13:L14"/>
    <mergeCell ref="P13:Q13"/>
    <mergeCell ref="R13:R14"/>
    <mergeCell ref="N9:S9"/>
    <mergeCell ref="N10:S10"/>
    <mergeCell ref="L15:L19"/>
    <mergeCell ref="M15:M19"/>
    <mergeCell ref="S12:S14"/>
    <mergeCell ref="N11:S11"/>
    <mergeCell ref="A43:J43"/>
    <mergeCell ref="B38:J38"/>
    <mergeCell ref="B41:J41"/>
    <mergeCell ref="B29:J29"/>
    <mergeCell ref="B32:J32"/>
    <mergeCell ref="B25:J25"/>
    <mergeCell ref="B27:J27"/>
    <mergeCell ref="Q15:Q19"/>
    <mergeCell ref="R15:R19"/>
    <mergeCell ref="K15:K19"/>
    <mergeCell ref="A15:B19"/>
    <mergeCell ref="C15:F19"/>
    <mergeCell ref="G15:I19"/>
    <mergeCell ref="B34:J34"/>
    <mergeCell ref="K34:S34"/>
    <mergeCell ref="K38:S38"/>
    <mergeCell ref="B40:J40"/>
    <mergeCell ref="K40:S40"/>
    <mergeCell ref="B39:J39"/>
    <mergeCell ref="K39:S39"/>
    <mergeCell ref="K43:S43"/>
    <mergeCell ref="B35:J35"/>
    <mergeCell ref="K35:S35"/>
    <mergeCell ref="B36:J36"/>
  </mergeCells>
  <phoneticPr fontId="7" type="noConversion"/>
  <pageMargins left="0.75" right="0.75" top="1" bottom="1" header="0.5" footer="0.5"/>
  <pageSetup orientation="portrait"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2D3A9-D0BB-469D-8FBB-B37A379F47CD}">
  <sheetPr codeName="Sheet24">
    <tabColor theme="8" tint="-0.249977111117893"/>
  </sheetPr>
  <dimension ref="A1:J21"/>
  <sheetViews>
    <sheetView workbookViewId="0">
      <selection activeCell="K3" sqref="K3"/>
    </sheetView>
  </sheetViews>
  <sheetFormatPr defaultRowHeight="15"/>
  <cols>
    <col min="1" max="1" width="7.140625" style="680" bestFit="1" customWidth="1"/>
    <col min="2" max="2" width="8.140625" style="680" bestFit="1" customWidth="1"/>
    <col min="3" max="3" width="83.5703125" style="680" customWidth="1"/>
    <col min="4" max="4" width="24.85546875" style="680" customWidth="1"/>
    <col min="5" max="5" width="29" style="680" customWidth="1"/>
    <col min="6" max="6" width="21" style="680" customWidth="1"/>
    <col min="7" max="7" width="9.42578125" style="680" customWidth="1"/>
    <col min="8" max="8" width="9.140625" style="680"/>
    <col min="9" max="9" width="12.28515625" style="680" customWidth="1"/>
    <col min="10" max="10" width="14.85546875" style="680" customWidth="1"/>
    <col min="11" max="16384" width="9.140625" style="680"/>
  </cols>
  <sheetData>
    <row r="1" spans="1:10" ht="21">
      <c r="A1" s="822" t="s">
        <v>757</v>
      </c>
      <c r="B1" s="822"/>
      <c r="C1" s="822"/>
      <c r="D1" s="823"/>
      <c r="E1" s="824" t="s">
        <v>758</v>
      </c>
      <c r="F1" s="824"/>
      <c r="G1" s="824"/>
      <c r="H1" s="824"/>
      <c r="I1" s="824"/>
      <c r="J1" s="824"/>
    </row>
    <row r="2" spans="1:10" ht="42">
      <c r="A2" s="698" t="s">
        <v>759</v>
      </c>
      <c r="B2" s="699" t="s">
        <v>760</v>
      </c>
      <c r="C2" s="700" t="s">
        <v>761</v>
      </c>
      <c r="D2" s="699" t="s">
        <v>762</v>
      </c>
      <c r="E2" s="699" t="s">
        <v>763</v>
      </c>
      <c r="F2" s="699" t="s">
        <v>764</v>
      </c>
      <c r="G2" s="700" t="s">
        <v>765</v>
      </c>
      <c r="H2" s="700" t="s">
        <v>766</v>
      </c>
      <c r="I2" s="700" t="s">
        <v>767</v>
      </c>
      <c r="J2" s="700" t="s">
        <v>768</v>
      </c>
    </row>
    <row r="3" spans="1:10" ht="56.25">
      <c r="A3" s="685" t="s">
        <v>769</v>
      </c>
      <c r="B3" s="685">
        <v>1</v>
      </c>
      <c r="C3" s="686" t="s">
        <v>804</v>
      </c>
      <c r="D3" s="685"/>
      <c r="E3" s="687"/>
      <c r="F3" s="687"/>
      <c r="G3" s="687"/>
      <c r="H3" s="687"/>
      <c r="I3" s="687"/>
      <c r="J3" s="687"/>
    </row>
    <row r="4" spans="1:10" ht="37.5">
      <c r="A4" s="685" t="s">
        <v>769</v>
      </c>
      <c r="B4" s="685">
        <v>2</v>
      </c>
      <c r="C4" s="686" t="s">
        <v>805</v>
      </c>
      <c r="D4" s="685"/>
      <c r="E4" s="687"/>
      <c r="F4" s="687"/>
      <c r="G4" s="687"/>
      <c r="H4" s="687"/>
      <c r="I4" s="687"/>
      <c r="J4" s="687"/>
    </row>
    <row r="5" spans="1:10" ht="56.25">
      <c r="A5" s="685" t="s">
        <v>769</v>
      </c>
      <c r="B5" s="685">
        <v>3</v>
      </c>
      <c r="C5" s="686" t="s">
        <v>806</v>
      </c>
      <c r="D5" s="685"/>
      <c r="E5" s="687"/>
      <c r="F5" s="687"/>
      <c r="G5" s="687"/>
      <c r="H5" s="687"/>
      <c r="I5" s="687"/>
      <c r="J5" s="687"/>
    </row>
    <row r="6" spans="1:10" ht="37.5">
      <c r="A6" s="685" t="s">
        <v>769</v>
      </c>
      <c r="B6" s="685">
        <v>4</v>
      </c>
      <c r="C6" s="686" t="s">
        <v>807</v>
      </c>
      <c r="D6" s="685"/>
      <c r="E6" s="687"/>
      <c r="F6" s="687"/>
      <c r="G6" s="687"/>
      <c r="H6" s="687"/>
      <c r="I6" s="687"/>
      <c r="J6" s="687"/>
    </row>
    <row r="7" spans="1:10" ht="18.75">
      <c r="A7" s="685" t="s">
        <v>769</v>
      </c>
      <c r="B7" s="685">
        <v>5</v>
      </c>
      <c r="C7" s="686" t="s">
        <v>808</v>
      </c>
      <c r="D7" s="685"/>
      <c r="E7" s="687"/>
      <c r="F7" s="687"/>
      <c r="G7" s="687"/>
      <c r="H7" s="687"/>
      <c r="I7" s="687"/>
      <c r="J7" s="687"/>
    </row>
    <row r="8" spans="1:10" ht="75">
      <c r="A8" s="685" t="s">
        <v>769</v>
      </c>
      <c r="B8" s="685">
        <v>6</v>
      </c>
      <c r="C8" s="686" t="s">
        <v>809</v>
      </c>
      <c r="D8" s="685"/>
      <c r="E8" s="687"/>
      <c r="F8" s="687"/>
      <c r="G8" s="687"/>
      <c r="H8" s="687"/>
      <c r="I8" s="687"/>
      <c r="J8" s="687"/>
    </row>
    <row r="9" spans="1:10" ht="37.5">
      <c r="A9" s="685" t="s">
        <v>769</v>
      </c>
      <c r="B9" s="685">
        <v>7</v>
      </c>
      <c r="C9" s="686" t="s">
        <v>810</v>
      </c>
      <c r="D9" s="685"/>
      <c r="E9" s="687"/>
      <c r="F9" s="687"/>
      <c r="G9" s="687"/>
      <c r="H9" s="687"/>
      <c r="I9" s="687"/>
      <c r="J9" s="687"/>
    </row>
    <row r="10" spans="1:10" ht="37.5">
      <c r="A10" s="685" t="s">
        <v>769</v>
      </c>
      <c r="B10" s="685">
        <v>8</v>
      </c>
      <c r="C10" s="688" t="s">
        <v>811</v>
      </c>
      <c r="D10" s="685"/>
      <c r="E10" s="687"/>
      <c r="F10" s="687"/>
      <c r="G10" s="687"/>
      <c r="H10" s="687"/>
      <c r="I10" s="687"/>
      <c r="J10" s="687"/>
    </row>
    <row r="11" spans="1:10" ht="37.5">
      <c r="A11" s="685" t="s">
        <v>769</v>
      </c>
      <c r="B11" s="685">
        <v>9</v>
      </c>
      <c r="C11" s="686" t="s">
        <v>812</v>
      </c>
      <c r="D11" s="685"/>
      <c r="E11" s="687"/>
      <c r="F11" s="687"/>
      <c r="G11" s="687"/>
      <c r="H11" s="687"/>
      <c r="I11" s="687"/>
      <c r="J11" s="687"/>
    </row>
    <row r="12" spans="1:10" ht="37.5">
      <c r="A12" s="685" t="s">
        <v>769</v>
      </c>
      <c r="B12" s="685">
        <v>10</v>
      </c>
      <c r="C12" s="686" t="s">
        <v>813</v>
      </c>
      <c r="D12" s="685"/>
      <c r="E12" s="687"/>
      <c r="F12" s="687"/>
      <c r="G12" s="687"/>
      <c r="H12" s="687"/>
      <c r="I12" s="687"/>
      <c r="J12" s="687"/>
    </row>
    <row r="13" spans="1:10" ht="56.25">
      <c r="A13" s="685" t="s">
        <v>769</v>
      </c>
      <c r="B13" s="685">
        <v>11</v>
      </c>
      <c r="C13" s="686" t="s">
        <v>814</v>
      </c>
      <c r="D13" s="685"/>
      <c r="E13" s="687"/>
      <c r="F13" s="687"/>
      <c r="G13" s="687"/>
      <c r="H13" s="687"/>
      <c r="I13" s="687"/>
      <c r="J13" s="687"/>
    </row>
    <row r="14" spans="1:10" ht="37.5">
      <c r="A14" s="685" t="s">
        <v>769</v>
      </c>
      <c r="B14" s="685">
        <v>12</v>
      </c>
      <c r="C14" s="686" t="s">
        <v>815</v>
      </c>
      <c r="D14" s="685"/>
      <c r="E14" s="687"/>
      <c r="F14" s="687"/>
      <c r="G14" s="687"/>
      <c r="H14" s="687"/>
      <c r="I14" s="687"/>
      <c r="J14" s="687"/>
    </row>
    <row r="15" spans="1:10" ht="137.25" customHeight="1">
      <c r="A15" s="685" t="s">
        <v>769</v>
      </c>
      <c r="B15" s="685">
        <v>13</v>
      </c>
      <c r="C15" s="686" t="s">
        <v>816</v>
      </c>
      <c r="D15" s="685"/>
      <c r="E15" s="687"/>
      <c r="F15" s="687"/>
      <c r="G15" s="687"/>
      <c r="H15" s="687"/>
      <c r="I15" s="687"/>
      <c r="J15" s="687"/>
    </row>
    <row r="16" spans="1:10" ht="110.25" customHeight="1">
      <c r="A16" s="685" t="s">
        <v>769</v>
      </c>
      <c r="B16" s="685">
        <v>14</v>
      </c>
      <c r="C16" s="686" t="s">
        <v>817</v>
      </c>
      <c r="D16" s="685"/>
      <c r="E16" s="687"/>
      <c r="F16" s="687"/>
      <c r="G16" s="687"/>
      <c r="H16" s="687"/>
      <c r="I16" s="687"/>
      <c r="J16" s="687"/>
    </row>
    <row r="17" spans="2:10" ht="19.5" thickBot="1">
      <c r="B17" s="690"/>
      <c r="C17" s="690"/>
      <c r="D17" s="690"/>
      <c r="E17" s="690"/>
      <c r="F17" s="690"/>
      <c r="G17" s="690"/>
      <c r="H17" s="690"/>
      <c r="I17" s="690"/>
      <c r="J17" s="690"/>
    </row>
    <row r="18" spans="2:10" ht="19.5" thickBot="1">
      <c r="F18" s="825" t="s">
        <v>783</v>
      </c>
      <c r="G18" s="1061" t="s">
        <v>818</v>
      </c>
      <c r="H18" s="1061"/>
      <c r="I18" s="1062"/>
    </row>
    <row r="19" spans="2:10" ht="18.75">
      <c r="B19" s="825" t="s">
        <v>781</v>
      </c>
      <c r="C19" s="691" t="s">
        <v>782</v>
      </c>
      <c r="F19" s="1060"/>
      <c r="G19" s="1063" t="s">
        <v>819</v>
      </c>
      <c r="H19" s="1063"/>
      <c r="I19" s="1064"/>
    </row>
    <row r="20" spans="2:10" ht="19.5" thickBot="1">
      <c r="B20" s="826"/>
      <c r="C20" s="692" t="s">
        <v>803</v>
      </c>
      <c r="F20" s="1060"/>
      <c r="G20" s="1063" t="s">
        <v>820</v>
      </c>
      <c r="H20" s="1063"/>
      <c r="I20" s="1064"/>
    </row>
    <row r="21" spans="2:10" ht="19.5" thickBot="1">
      <c r="F21" s="826"/>
      <c r="G21" s="1065" t="s">
        <v>821</v>
      </c>
      <c r="H21" s="1065"/>
      <c r="I21" s="1066"/>
    </row>
  </sheetData>
  <mergeCells count="8">
    <mergeCell ref="A1:D1"/>
    <mergeCell ref="E1:J1"/>
    <mergeCell ref="F18:F21"/>
    <mergeCell ref="G18:I18"/>
    <mergeCell ref="B19:B20"/>
    <mergeCell ref="G19:I19"/>
    <mergeCell ref="G20:I20"/>
    <mergeCell ref="G21:I21"/>
  </mergeCells>
  <conditionalFormatting sqref="D3:D16">
    <cfRule type="cellIs" dxfId="26" priority="1" operator="equal">
      <formula>"N/A"</formula>
    </cfRule>
    <cfRule type="cellIs" dxfId="25" priority="2" operator="equal">
      <formula>"No"</formula>
    </cfRule>
    <cfRule type="cellIs" dxfId="24" priority="3" operator="equal">
      <formula>"Yes"</formula>
    </cfRule>
  </conditionalFormatting>
  <dataValidations count="3">
    <dataValidation type="list" allowBlank="1" showInputMessage="1" showErrorMessage="1" sqref="I3:I16" xr:uid="{0CE6BBD1-55C0-4AE4-A94B-8A051BDDB182}">
      <formula1>"25%,50%,75%,100%"</formula1>
    </dataValidation>
    <dataValidation type="list" allowBlank="1" showInputMessage="1" showErrorMessage="1" sqref="D13:D16 D3:D11" xr:uid="{3307E18C-189A-40E4-AB0D-F580C7E2384E}">
      <formula1>"Yes,No"</formula1>
    </dataValidation>
    <dataValidation type="list" allowBlank="1" showInputMessage="1" showErrorMessage="1" sqref="D12" xr:uid="{4120034E-C782-49B1-9644-BFCC0F15809B}">
      <formula1>"Yes,No, N/A"</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tabColor theme="8" tint="-0.249977111117893"/>
  </sheetPr>
  <dimension ref="A1"/>
  <sheetViews>
    <sheetView workbookViewId="0">
      <selection activeCell="G23" sqref="G23"/>
    </sheetView>
  </sheetViews>
  <sheetFormatPr defaultRowHeight="12.75"/>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1D24D-D444-47C4-8458-85C30C96D72A}">
  <sheetPr codeName="Sheet26">
    <tabColor rgb="FFFF00FF"/>
  </sheetPr>
  <dimension ref="A1:J22"/>
  <sheetViews>
    <sheetView zoomScale="91" zoomScaleNormal="91" workbookViewId="0">
      <selection activeCell="N3" sqref="N3"/>
    </sheetView>
  </sheetViews>
  <sheetFormatPr defaultRowHeight="15"/>
  <cols>
    <col min="1" max="1" width="7.42578125" style="680" bestFit="1" customWidth="1"/>
    <col min="2" max="2" width="8.140625" style="680" bestFit="1" customWidth="1"/>
    <col min="3" max="3" width="83.5703125" style="680" customWidth="1"/>
    <col min="4" max="4" width="24.85546875" style="680" customWidth="1"/>
    <col min="5" max="5" width="29" style="680" customWidth="1"/>
    <col min="6" max="6" width="21" style="680" customWidth="1"/>
    <col min="7" max="7" width="9.42578125" style="680" customWidth="1"/>
    <col min="8" max="8" width="9.140625" style="680"/>
    <col min="9" max="9" width="12.28515625" style="680" customWidth="1"/>
    <col min="10" max="10" width="14.85546875" style="680" customWidth="1"/>
    <col min="11" max="16384" width="9.140625" style="680"/>
  </cols>
  <sheetData>
    <row r="1" spans="1:10" ht="21">
      <c r="A1" s="822" t="s">
        <v>757</v>
      </c>
      <c r="B1" s="822"/>
      <c r="C1" s="822"/>
      <c r="D1" s="823"/>
      <c r="E1" s="824" t="s">
        <v>758</v>
      </c>
      <c r="F1" s="824"/>
      <c r="G1" s="824"/>
      <c r="H1" s="824"/>
      <c r="I1" s="824"/>
      <c r="J1" s="824"/>
    </row>
    <row r="2" spans="1:10" ht="42">
      <c r="A2" s="698" t="s">
        <v>759</v>
      </c>
      <c r="B2" s="699" t="s">
        <v>760</v>
      </c>
      <c r="C2" s="700" t="s">
        <v>761</v>
      </c>
      <c r="D2" s="699" t="s">
        <v>762</v>
      </c>
      <c r="E2" s="699" t="s">
        <v>763</v>
      </c>
      <c r="F2" s="699" t="s">
        <v>764</v>
      </c>
      <c r="G2" s="700" t="s">
        <v>765</v>
      </c>
      <c r="H2" s="700" t="s">
        <v>766</v>
      </c>
      <c r="I2" s="700" t="s">
        <v>767</v>
      </c>
      <c r="J2" s="700" t="s">
        <v>768</v>
      </c>
    </row>
    <row r="3" spans="1:10" ht="37.5">
      <c r="A3" s="685" t="s">
        <v>769</v>
      </c>
      <c r="B3" s="685">
        <v>1</v>
      </c>
      <c r="C3" s="686" t="s">
        <v>824</v>
      </c>
      <c r="D3" s="685"/>
      <c r="E3" s="687"/>
      <c r="F3" s="687"/>
      <c r="G3" s="687"/>
      <c r="H3" s="687"/>
      <c r="I3" s="687"/>
      <c r="J3" s="687"/>
    </row>
    <row r="4" spans="1:10" ht="56.25">
      <c r="A4" s="685" t="s">
        <v>825</v>
      </c>
      <c r="B4" s="685">
        <v>2</v>
      </c>
      <c r="C4" s="686" t="s">
        <v>826</v>
      </c>
      <c r="D4" s="685"/>
      <c r="E4" s="687"/>
      <c r="F4" s="687"/>
      <c r="G4" s="687"/>
      <c r="H4" s="687"/>
      <c r="I4" s="687"/>
      <c r="J4" s="687"/>
    </row>
    <row r="5" spans="1:10" ht="37.5">
      <c r="A5" s="685" t="s">
        <v>825</v>
      </c>
      <c r="B5" s="685">
        <v>3</v>
      </c>
      <c r="C5" s="686" t="s">
        <v>827</v>
      </c>
      <c r="D5" s="685"/>
      <c r="E5" s="687"/>
      <c r="F5" s="687"/>
      <c r="G5" s="687"/>
      <c r="H5" s="687"/>
      <c r="I5" s="687"/>
      <c r="J5" s="687"/>
    </row>
    <row r="6" spans="1:10" ht="112.5">
      <c r="A6" s="685" t="s">
        <v>769</v>
      </c>
      <c r="B6" s="685">
        <v>4</v>
      </c>
      <c r="C6" s="686" t="s">
        <v>828</v>
      </c>
      <c r="D6" s="685"/>
      <c r="E6" s="687"/>
      <c r="F6" s="687"/>
      <c r="G6" s="687"/>
      <c r="H6" s="687"/>
      <c r="I6" s="687"/>
      <c r="J6" s="687"/>
    </row>
    <row r="7" spans="1:10" ht="37.5">
      <c r="A7" s="685" t="s">
        <v>769</v>
      </c>
      <c r="B7" s="685">
        <v>5</v>
      </c>
      <c r="C7" s="686" t="s">
        <v>829</v>
      </c>
      <c r="D7" s="685"/>
      <c r="E7" s="687"/>
      <c r="F7" s="687"/>
      <c r="G7" s="687"/>
      <c r="H7" s="687"/>
      <c r="I7" s="687"/>
      <c r="J7" s="687"/>
    </row>
    <row r="8" spans="1:10" ht="112.5">
      <c r="A8" s="685" t="s">
        <v>769</v>
      </c>
      <c r="B8" s="685">
        <v>6</v>
      </c>
      <c r="C8" s="686" t="s">
        <v>830</v>
      </c>
      <c r="D8" s="685"/>
      <c r="E8" s="687"/>
      <c r="F8" s="687"/>
      <c r="G8" s="687"/>
      <c r="H8" s="687"/>
      <c r="I8" s="687"/>
      <c r="J8" s="687"/>
    </row>
    <row r="9" spans="1:10" ht="56.25">
      <c r="A9" s="685" t="s">
        <v>769</v>
      </c>
      <c r="B9" s="685">
        <v>7</v>
      </c>
      <c r="C9" s="686" t="s">
        <v>831</v>
      </c>
      <c r="D9" s="685"/>
      <c r="E9" s="687"/>
      <c r="F9" s="687"/>
      <c r="G9" s="687"/>
      <c r="H9" s="687"/>
      <c r="I9" s="687"/>
      <c r="J9" s="687"/>
    </row>
    <row r="10" spans="1:10" ht="206.25">
      <c r="A10" s="685" t="s">
        <v>769</v>
      </c>
      <c r="B10" s="685">
        <v>8</v>
      </c>
      <c r="C10" s="686" t="s">
        <v>832</v>
      </c>
      <c r="D10" s="685"/>
      <c r="E10" s="687"/>
      <c r="F10" s="687"/>
      <c r="G10" s="687"/>
      <c r="H10" s="687"/>
      <c r="I10" s="687"/>
      <c r="J10" s="687"/>
    </row>
    <row r="11" spans="1:10" ht="112.5">
      <c r="A11" s="685" t="s">
        <v>769</v>
      </c>
      <c r="B11" s="685">
        <v>9</v>
      </c>
      <c r="C11" s="686" t="s">
        <v>833</v>
      </c>
      <c r="D11" s="685"/>
      <c r="E11" s="687"/>
      <c r="F11" s="687"/>
      <c r="G11" s="687"/>
      <c r="H11" s="687"/>
      <c r="I11" s="687"/>
      <c r="J11" s="687"/>
    </row>
    <row r="12" spans="1:10" ht="56.25">
      <c r="A12" s="685" t="s">
        <v>825</v>
      </c>
      <c r="B12" s="685">
        <v>10</v>
      </c>
      <c r="C12" s="686" t="s">
        <v>834</v>
      </c>
      <c r="D12" s="685"/>
      <c r="E12" s="687"/>
      <c r="F12" s="687"/>
      <c r="G12" s="687"/>
      <c r="H12" s="687"/>
      <c r="I12" s="687"/>
      <c r="J12" s="687"/>
    </row>
    <row r="13" spans="1:10" ht="131.25">
      <c r="A13" s="685" t="s">
        <v>769</v>
      </c>
      <c r="B13" s="685">
        <v>11</v>
      </c>
      <c r="C13" s="686" t="s">
        <v>835</v>
      </c>
      <c r="D13" s="685"/>
      <c r="E13" s="687"/>
      <c r="F13" s="687"/>
      <c r="G13" s="687"/>
      <c r="H13" s="687"/>
      <c r="I13" s="687"/>
      <c r="J13" s="687"/>
    </row>
    <row r="14" spans="1:10" ht="37.5">
      <c r="A14" s="685" t="s">
        <v>825</v>
      </c>
      <c r="B14" s="685">
        <v>12</v>
      </c>
      <c r="C14" s="686" t="s">
        <v>836</v>
      </c>
      <c r="D14" s="685"/>
      <c r="E14" s="687"/>
      <c r="F14" s="687"/>
      <c r="G14" s="687"/>
      <c r="H14" s="687"/>
      <c r="I14" s="687"/>
      <c r="J14" s="687"/>
    </row>
    <row r="15" spans="1:10" ht="37.5">
      <c r="A15" s="685" t="s">
        <v>769</v>
      </c>
      <c r="B15" s="685">
        <v>13</v>
      </c>
      <c r="C15" s="686" t="s">
        <v>837</v>
      </c>
      <c r="D15" s="685"/>
      <c r="E15" s="687"/>
      <c r="F15" s="687"/>
      <c r="G15" s="687"/>
      <c r="H15" s="687"/>
      <c r="I15" s="687"/>
      <c r="J15" s="687"/>
    </row>
    <row r="16" spans="1:10" ht="37.5">
      <c r="A16" s="685" t="s">
        <v>769</v>
      </c>
      <c r="B16" s="685">
        <v>14</v>
      </c>
      <c r="C16" s="686" t="s">
        <v>838</v>
      </c>
      <c r="D16" s="685"/>
      <c r="E16" s="687"/>
      <c r="F16" s="687"/>
      <c r="G16" s="687"/>
      <c r="H16" s="687"/>
      <c r="I16" s="687"/>
      <c r="J16" s="687"/>
    </row>
    <row r="17" spans="1:10" ht="37.5">
      <c r="A17" s="685" t="s">
        <v>778</v>
      </c>
      <c r="B17" s="685">
        <v>15</v>
      </c>
      <c r="C17" s="686" t="s">
        <v>802</v>
      </c>
      <c r="D17" s="685"/>
      <c r="E17" s="687"/>
      <c r="F17" s="687"/>
      <c r="G17" s="687"/>
      <c r="H17" s="687"/>
      <c r="I17" s="687"/>
      <c r="J17" s="687"/>
    </row>
    <row r="18" spans="1:10" ht="19.5" thickBot="1">
      <c r="B18" s="693"/>
      <c r="C18" s="694"/>
      <c r="D18" s="690"/>
      <c r="E18" s="690"/>
      <c r="F18" s="690"/>
      <c r="G18" s="690"/>
      <c r="H18" s="690"/>
      <c r="I18" s="690"/>
      <c r="J18" s="690"/>
    </row>
    <row r="19" spans="1:10" ht="18.75">
      <c r="B19" s="825" t="s">
        <v>781</v>
      </c>
      <c r="C19" s="691" t="s">
        <v>782</v>
      </c>
      <c r="F19" s="825" t="s">
        <v>783</v>
      </c>
      <c r="G19" s="1061" t="s">
        <v>818</v>
      </c>
      <c r="H19" s="1061"/>
      <c r="I19" s="1062"/>
    </row>
    <row r="20" spans="1:10" ht="18.75">
      <c r="B20" s="1060"/>
      <c r="C20" s="695" t="s">
        <v>839</v>
      </c>
      <c r="F20" s="1060"/>
      <c r="G20" s="1063" t="s">
        <v>819</v>
      </c>
      <c r="H20" s="1063"/>
      <c r="I20" s="1064"/>
    </row>
    <row r="21" spans="1:10" ht="19.5" thickBot="1">
      <c r="B21" s="826"/>
      <c r="C21" s="692" t="s">
        <v>840</v>
      </c>
      <c r="F21" s="1060"/>
      <c r="G21" s="1063" t="s">
        <v>820</v>
      </c>
      <c r="H21" s="1063"/>
      <c r="I21" s="1064"/>
    </row>
    <row r="22" spans="1:10" ht="19.5" thickBot="1">
      <c r="F22" s="826"/>
      <c r="G22" s="1065" t="s">
        <v>821</v>
      </c>
      <c r="H22" s="1065"/>
      <c r="I22" s="1066"/>
    </row>
  </sheetData>
  <mergeCells count="8">
    <mergeCell ref="A1:D1"/>
    <mergeCell ref="E1:J1"/>
    <mergeCell ref="B19:B21"/>
    <mergeCell ref="F19:F22"/>
    <mergeCell ref="G19:I19"/>
    <mergeCell ref="G20:I20"/>
    <mergeCell ref="G21:I21"/>
    <mergeCell ref="G22:I22"/>
  </mergeCells>
  <conditionalFormatting sqref="D3:D16">
    <cfRule type="cellIs" dxfId="23" priority="3" operator="equal">
      <formula>"No"</formula>
    </cfRule>
    <cfRule type="cellIs" dxfId="22" priority="4" operator="equal">
      <formula>"Yes"</formula>
    </cfRule>
  </conditionalFormatting>
  <conditionalFormatting sqref="D17">
    <cfRule type="cellIs" dxfId="21" priority="1" operator="equal">
      <formula>"Yes"</formula>
    </cfRule>
    <cfRule type="cellIs" dxfId="20" priority="2" operator="equal">
      <formula>"No"</formula>
    </cfRule>
  </conditionalFormatting>
  <dataValidations count="2">
    <dataValidation type="list" allowBlank="1" showInputMessage="1" showErrorMessage="1" sqref="D3:D17" xr:uid="{F665BFF5-96BB-4982-A19B-0FC0051D9325}">
      <formula1>"Yes,No"</formula1>
    </dataValidation>
    <dataValidation type="list" allowBlank="1" showInputMessage="1" showErrorMessage="1" sqref="I3:I17" xr:uid="{015CC10F-AD63-4C53-894F-6C4F061969D1}">
      <formula1>"25%,50%,75%,100%"</formula1>
    </dataValidation>
  </dataValidation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rgb="FFFF00FF"/>
  </sheetPr>
  <dimension ref="A1:J107"/>
  <sheetViews>
    <sheetView zoomScaleNormal="100" workbookViewId="0">
      <selection activeCell="G23" sqref="G23"/>
    </sheetView>
  </sheetViews>
  <sheetFormatPr defaultRowHeight="15"/>
  <cols>
    <col min="1" max="1" width="16.85546875" style="375" customWidth="1"/>
    <col min="2" max="2" width="15" style="375" customWidth="1"/>
    <col min="3" max="3" width="15.5703125" style="376" customWidth="1"/>
    <col min="4" max="4" width="13.140625" style="376" bestFit="1" customWidth="1"/>
    <col min="5" max="5" width="12.85546875" style="376" bestFit="1" customWidth="1"/>
    <col min="6" max="6" width="5.5703125" style="376" bestFit="1" customWidth="1"/>
    <col min="7" max="7" width="32.42578125" style="376" bestFit="1" customWidth="1"/>
    <col min="8" max="8" width="9.140625" style="376"/>
    <col min="9" max="9" width="9.140625" style="375"/>
    <col min="10" max="10" width="22" style="375" customWidth="1"/>
    <col min="11" max="11" width="10.140625" style="375" customWidth="1"/>
    <col min="12" max="12" width="9.140625" style="375"/>
    <col min="13" max="13" width="8.85546875" style="375" bestFit="1" customWidth="1"/>
    <col min="14" max="14" width="9.42578125" style="375" bestFit="1" customWidth="1"/>
    <col min="15" max="15" width="11" style="375" customWidth="1"/>
    <col min="16" max="16384" width="9.140625" style="375"/>
  </cols>
  <sheetData>
    <row r="1" spans="1:10" ht="21">
      <c r="A1" s="657" t="s">
        <v>707</v>
      </c>
    </row>
    <row r="2" spans="1:10">
      <c r="A2" s="656" t="s">
        <v>699</v>
      </c>
    </row>
    <row r="3" spans="1:10">
      <c r="A3" s="656" t="s">
        <v>700</v>
      </c>
    </row>
    <row r="4" spans="1:10">
      <c r="A4" s="656" t="s">
        <v>701</v>
      </c>
    </row>
    <row r="5" spans="1:10" ht="15" customHeight="1">
      <c r="A5" s="656" t="s">
        <v>702</v>
      </c>
      <c r="B5" s="654"/>
      <c r="C5" s="654"/>
      <c r="D5" s="654"/>
      <c r="E5" s="654"/>
      <c r="F5" s="654"/>
      <c r="G5" s="654"/>
      <c r="H5" s="654"/>
      <c r="I5" s="654"/>
      <c r="J5" s="655"/>
    </row>
    <row r="6" spans="1:10" ht="15" customHeight="1">
      <c r="A6" s="656" t="s">
        <v>703</v>
      </c>
      <c r="B6" s="654"/>
      <c r="C6" s="654"/>
      <c r="D6" s="654"/>
      <c r="E6" s="654"/>
      <c r="F6" s="654"/>
      <c r="G6" s="654"/>
      <c r="H6" s="654"/>
      <c r="I6" s="654"/>
      <c r="J6" s="655"/>
    </row>
    <row r="7" spans="1:10" ht="15" customHeight="1">
      <c r="A7" s="656" t="s">
        <v>705</v>
      </c>
      <c r="B7" s="654"/>
      <c r="C7" s="654"/>
      <c r="D7" s="654"/>
      <c r="E7" s="654"/>
      <c r="F7" s="654"/>
      <c r="G7" s="654"/>
      <c r="H7" s="654"/>
      <c r="I7" s="654"/>
      <c r="J7" s="655"/>
    </row>
    <row r="8" spans="1:10" ht="15" customHeight="1">
      <c r="A8" s="656" t="s">
        <v>704</v>
      </c>
      <c r="B8" s="654"/>
      <c r="C8" s="654"/>
      <c r="D8" s="654"/>
      <c r="E8" s="654"/>
      <c r="F8" s="654"/>
      <c r="G8" s="654"/>
      <c r="H8" s="654"/>
      <c r="I8" s="654"/>
      <c r="J8" s="655"/>
    </row>
    <row r="9" spans="1:10" ht="15" customHeight="1">
      <c r="A9" s="656" t="s">
        <v>706</v>
      </c>
      <c r="B9" s="654"/>
      <c r="C9" s="654"/>
      <c r="D9" s="654"/>
      <c r="E9" s="654"/>
      <c r="F9" s="654"/>
      <c r="G9" s="654"/>
      <c r="H9" s="654"/>
      <c r="I9" s="654"/>
      <c r="J9" s="655"/>
    </row>
    <row r="10" spans="1:10" ht="15.75" customHeight="1">
      <c r="A10" s="636" t="s">
        <v>708</v>
      </c>
      <c r="B10" s="654"/>
      <c r="C10" s="654"/>
      <c r="D10" s="654"/>
      <c r="E10" s="654"/>
      <c r="F10" s="654"/>
      <c r="G10" s="654"/>
      <c r="H10" s="654"/>
      <c r="I10" s="654"/>
      <c r="J10" s="655"/>
    </row>
    <row r="11" spans="1:10" ht="18.75" customHeight="1">
      <c r="A11" s="654"/>
      <c r="B11" s="654"/>
      <c r="C11" s="654"/>
      <c r="D11" s="654"/>
      <c r="E11" s="654"/>
      <c r="F11" s="654"/>
      <c r="G11" s="654"/>
      <c r="H11" s="654"/>
      <c r="I11" s="654"/>
      <c r="J11" s="655"/>
    </row>
    <row r="12" spans="1:10" ht="18.75" customHeight="1" thickBot="1">
      <c r="A12" s="497"/>
      <c r="B12" s="497"/>
      <c r="C12" s="656"/>
      <c r="D12" s="497"/>
      <c r="E12" s="497"/>
      <c r="F12" s="497"/>
      <c r="G12" s="497"/>
      <c r="H12" s="497"/>
      <c r="I12" s="497"/>
    </row>
    <row r="13" spans="1:10">
      <c r="A13" s="645" t="s">
        <v>694</v>
      </c>
      <c r="B13" s="648"/>
      <c r="C13" s="645" t="s">
        <v>695</v>
      </c>
      <c r="D13" s="651"/>
    </row>
    <row r="14" spans="1:10">
      <c r="A14" s="646" t="s">
        <v>559</v>
      </c>
      <c r="B14" s="649"/>
      <c r="C14" s="646" t="s">
        <v>696</v>
      </c>
      <c r="D14" s="652"/>
    </row>
    <row r="15" spans="1:10" ht="15.75" thickBot="1">
      <c r="A15" s="647" t="s">
        <v>697</v>
      </c>
      <c r="B15" s="650"/>
      <c r="C15" s="647" t="s">
        <v>698</v>
      </c>
      <c r="D15" s="653"/>
    </row>
    <row r="16" spans="1:10" ht="15.75" thickBot="1"/>
    <row r="17" spans="1:4">
      <c r="A17" s="637" t="s">
        <v>690</v>
      </c>
      <c r="B17" s="638" t="s">
        <v>691</v>
      </c>
      <c r="C17" s="638" t="s">
        <v>692</v>
      </c>
      <c r="D17" s="639" t="s">
        <v>693</v>
      </c>
    </row>
    <row r="18" spans="1:4">
      <c r="A18" s="640">
        <v>1</v>
      </c>
      <c r="B18" s="635">
        <v>2</v>
      </c>
      <c r="C18" s="635">
        <v>1</v>
      </c>
      <c r="D18" s="641"/>
    </row>
    <row r="19" spans="1:4">
      <c r="A19" s="640">
        <v>2</v>
      </c>
      <c r="B19" s="635">
        <v>9</v>
      </c>
      <c r="C19" s="635">
        <v>1</v>
      </c>
      <c r="D19" s="641"/>
    </row>
    <row r="20" spans="1:4">
      <c r="A20" s="640">
        <v>3</v>
      </c>
      <c r="B20" s="635">
        <v>7</v>
      </c>
      <c r="C20" s="635">
        <v>1</v>
      </c>
      <c r="D20" s="641"/>
    </row>
    <row r="21" spans="1:4">
      <c r="A21" s="640">
        <v>4</v>
      </c>
      <c r="B21" s="635">
        <v>6</v>
      </c>
      <c r="C21" s="635">
        <v>1</v>
      </c>
      <c r="D21" s="641"/>
    </row>
    <row r="22" spans="1:4">
      <c r="A22" s="640">
        <v>5</v>
      </c>
      <c r="B22" s="635">
        <v>8</v>
      </c>
      <c r="C22" s="635">
        <v>1</v>
      </c>
      <c r="D22" s="641"/>
    </row>
    <row r="23" spans="1:4">
      <c r="A23" s="640">
        <v>6</v>
      </c>
      <c r="B23" s="635">
        <v>10</v>
      </c>
      <c r="C23" s="635">
        <v>1</v>
      </c>
      <c r="D23" s="641"/>
    </row>
    <row r="24" spans="1:4">
      <c r="A24" s="640">
        <v>7</v>
      </c>
      <c r="B24" s="635">
        <v>3</v>
      </c>
      <c r="C24" s="635">
        <v>1</v>
      </c>
      <c r="D24" s="641"/>
    </row>
    <row r="25" spans="1:4">
      <c r="A25" s="640">
        <v>8</v>
      </c>
      <c r="B25" s="635">
        <v>1</v>
      </c>
      <c r="C25" s="635">
        <v>1</v>
      </c>
      <c r="D25" s="641"/>
    </row>
    <row r="26" spans="1:4">
      <c r="A26" s="640">
        <v>9</v>
      </c>
      <c r="B26" s="635">
        <v>5</v>
      </c>
      <c r="C26" s="635">
        <v>1</v>
      </c>
      <c r="D26" s="641"/>
    </row>
    <row r="27" spans="1:4">
      <c r="A27" s="640">
        <v>10</v>
      </c>
      <c r="B27" s="635">
        <v>4</v>
      </c>
      <c r="C27" s="635">
        <v>1</v>
      </c>
      <c r="D27" s="641"/>
    </row>
    <row r="28" spans="1:4">
      <c r="A28" s="640">
        <v>11</v>
      </c>
      <c r="B28" s="635">
        <v>10</v>
      </c>
      <c r="C28" s="635">
        <v>2</v>
      </c>
      <c r="D28" s="641"/>
    </row>
    <row r="29" spans="1:4">
      <c r="A29" s="640">
        <v>12</v>
      </c>
      <c r="B29" s="635">
        <v>4</v>
      </c>
      <c r="C29" s="635">
        <v>2</v>
      </c>
      <c r="D29" s="641"/>
    </row>
    <row r="30" spans="1:4">
      <c r="A30" s="640">
        <v>13</v>
      </c>
      <c r="B30" s="635">
        <v>5</v>
      </c>
      <c r="C30" s="635">
        <v>2</v>
      </c>
      <c r="D30" s="641"/>
    </row>
    <row r="31" spans="1:4">
      <c r="A31" s="640">
        <v>14</v>
      </c>
      <c r="B31" s="635">
        <v>6</v>
      </c>
      <c r="C31" s="635">
        <v>2</v>
      </c>
      <c r="D31" s="641"/>
    </row>
    <row r="32" spans="1:4">
      <c r="A32" s="640">
        <v>15</v>
      </c>
      <c r="B32" s="635">
        <v>8</v>
      </c>
      <c r="C32" s="635">
        <v>2</v>
      </c>
      <c r="D32" s="641"/>
    </row>
    <row r="33" spans="1:4">
      <c r="A33" s="640">
        <v>16</v>
      </c>
      <c r="B33" s="635">
        <v>9</v>
      </c>
      <c r="C33" s="635">
        <v>2</v>
      </c>
      <c r="D33" s="641"/>
    </row>
    <row r="34" spans="1:4">
      <c r="A34" s="640">
        <v>17</v>
      </c>
      <c r="B34" s="635">
        <v>1</v>
      </c>
      <c r="C34" s="635">
        <v>2</v>
      </c>
      <c r="D34" s="641"/>
    </row>
    <row r="35" spans="1:4">
      <c r="A35" s="640">
        <v>18</v>
      </c>
      <c r="B35" s="635">
        <v>3</v>
      </c>
      <c r="C35" s="635">
        <v>2</v>
      </c>
      <c r="D35" s="641"/>
    </row>
    <row r="36" spans="1:4">
      <c r="A36" s="640">
        <v>19</v>
      </c>
      <c r="B36" s="635">
        <v>2</v>
      </c>
      <c r="C36" s="635">
        <v>2</v>
      </c>
      <c r="D36" s="641"/>
    </row>
    <row r="37" spans="1:4">
      <c r="A37" s="640">
        <v>20</v>
      </c>
      <c r="B37" s="635">
        <v>7</v>
      </c>
      <c r="C37" s="635">
        <v>2</v>
      </c>
      <c r="D37" s="641"/>
    </row>
    <row r="38" spans="1:4">
      <c r="A38" s="640">
        <v>21</v>
      </c>
      <c r="B38" s="635">
        <v>8</v>
      </c>
      <c r="C38" s="635">
        <v>3</v>
      </c>
      <c r="D38" s="641"/>
    </row>
    <row r="39" spans="1:4">
      <c r="A39" s="640">
        <v>22</v>
      </c>
      <c r="B39" s="635">
        <v>1</v>
      </c>
      <c r="C39" s="635">
        <v>3</v>
      </c>
      <c r="D39" s="641"/>
    </row>
    <row r="40" spans="1:4">
      <c r="A40" s="640">
        <v>23</v>
      </c>
      <c r="B40" s="635">
        <v>4</v>
      </c>
      <c r="C40" s="635">
        <v>3</v>
      </c>
      <c r="D40" s="641"/>
    </row>
    <row r="41" spans="1:4">
      <c r="A41" s="640">
        <v>24</v>
      </c>
      <c r="B41" s="635">
        <v>2</v>
      </c>
      <c r="C41" s="635">
        <v>3</v>
      </c>
      <c r="D41" s="641"/>
    </row>
    <row r="42" spans="1:4">
      <c r="A42" s="640">
        <v>25</v>
      </c>
      <c r="B42" s="635">
        <v>9</v>
      </c>
      <c r="C42" s="635">
        <v>3</v>
      </c>
      <c r="D42" s="641"/>
    </row>
    <row r="43" spans="1:4">
      <c r="A43" s="640">
        <v>26</v>
      </c>
      <c r="B43" s="635">
        <v>3</v>
      </c>
      <c r="C43" s="635">
        <v>3</v>
      </c>
      <c r="D43" s="641"/>
    </row>
    <row r="44" spans="1:4">
      <c r="A44" s="640">
        <v>27</v>
      </c>
      <c r="B44" s="635">
        <v>6</v>
      </c>
      <c r="C44" s="635">
        <v>3</v>
      </c>
      <c r="D44" s="641"/>
    </row>
    <row r="45" spans="1:4">
      <c r="A45" s="640">
        <v>28</v>
      </c>
      <c r="B45" s="635">
        <v>5</v>
      </c>
      <c r="C45" s="635">
        <v>3</v>
      </c>
      <c r="D45" s="641"/>
    </row>
    <row r="46" spans="1:4">
      <c r="A46" s="640">
        <v>29</v>
      </c>
      <c r="B46" s="635">
        <v>7</v>
      </c>
      <c r="C46" s="635">
        <v>3</v>
      </c>
      <c r="D46" s="641"/>
    </row>
    <row r="47" spans="1:4">
      <c r="A47" s="640">
        <v>30</v>
      </c>
      <c r="B47" s="635">
        <v>10</v>
      </c>
      <c r="C47" s="635">
        <v>3</v>
      </c>
      <c r="D47" s="641"/>
    </row>
    <row r="48" spans="1:4">
      <c r="A48" s="640">
        <v>31</v>
      </c>
      <c r="B48" s="635">
        <v>2</v>
      </c>
      <c r="C48" s="635">
        <v>1</v>
      </c>
      <c r="D48" s="641"/>
    </row>
    <row r="49" spans="1:4">
      <c r="A49" s="640">
        <v>32</v>
      </c>
      <c r="B49" s="635">
        <v>9</v>
      </c>
      <c r="C49" s="635">
        <v>1</v>
      </c>
      <c r="D49" s="641"/>
    </row>
    <row r="50" spans="1:4">
      <c r="A50" s="640">
        <v>33</v>
      </c>
      <c r="B50" s="635">
        <v>6</v>
      </c>
      <c r="C50" s="635">
        <v>1</v>
      </c>
      <c r="D50" s="641"/>
    </row>
    <row r="51" spans="1:4">
      <c r="A51" s="640">
        <v>34</v>
      </c>
      <c r="B51" s="635">
        <v>5</v>
      </c>
      <c r="C51" s="635">
        <v>1</v>
      </c>
      <c r="D51" s="641"/>
    </row>
    <row r="52" spans="1:4">
      <c r="A52" s="640">
        <v>35</v>
      </c>
      <c r="B52" s="635">
        <v>3</v>
      </c>
      <c r="C52" s="635">
        <v>1</v>
      </c>
      <c r="D52" s="641"/>
    </row>
    <row r="53" spans="1:4">
      <c r="A53" s="640">
        <v>36</v>
      </c>
      <c r="B53" s="635">
        <v>1</v>
      </c>
      <c r="C53" s="635">
        <v>1</v>
      </c>
      <c r="D53" s="641"/>
    </row>
    <row r="54" spans="1:4">
      <c r="A54" s="640">
        <v>37</v>
      </c>
      <c r="B54" s="635">
        <v>7</v>
      </c>
      <c r="C54" s="635">
        <v>1</v>
      </c>
      <c r="D54" s="641"/>
    </row>
    <row r="55" spans="1:4">
      <c r="A55" s="640">
        <v>38</v>
      </c>
      <c r="B55" s="635">
        <v>8</v>
      </c>
      <c r="C55" s="635">
        <v>1</v>
      </c>
      <c r="D55" s="641"/>
    </row>
    <row r="56" spans="1:4">
      <c r="A56" s="640">
        <v>39</v>
      </c>
      <c r="B56" s="635">
        <v>4</v>
      </c>
      <c r="C56" s="635">
        <v>1</v>
      </c>
      <c r="D56" s="641"/>
    </row>
    <row r="57" spans="1:4">
      <c r="A57" s="640">
        <v>40</v>
      </c>
      <c r="B57" s="635">
        <v>10</v>
      </c>
      <c r="C57" s="635">
        <v>1</v>
      </c>
      <c r="D57" s="641"/>
    </row>
    <row r="58" spans="1:4">
      <c r="A58" s="640">
        <v>41</v>
      </c>
      <c r="B58" s="635">
        <v>10</v>
      </c>
      <c r="C58" s="635">
        <v>2</v>
      </c>
      <c r="D58" s="641"/>
    </row>
    <row r="59" spans="1:4">
      <c r="A59" s="640">
        <v>42</v>
      </c>
      <c r="B59" s="635">
        <v>6</v>
      </c>
      <c r="C59" s="635">
        <v>2</v>
      </c>
      <c r="D59" s="641"/>
    </row>
    <row r="60" spans="1:4">
      <c r="A60" s="640">
        <v>43</v>
      </c>
      <c r="B60" s="635">
        <v>8</v>
      </c>
      <c r="C60" s="635">
        <v>2</v>
      </c>
      <c r="D60" s="641"/>
    </row>
    <row r="61" spans="1:4">
      <c r="A61" s="640">
        <v>44</v>
      </c>
      <c r="B61" s="635">
        <v>2</v>
      </c>
      <c r="C61" s="635">
        <v>2</v>
      </c>
      <c r="D61" s="641"/>
    </row>
    <row r="62" spans="1:4">
      <c r="A62" s="640">
        <v>45</v>
      </c>
      <c r="B62" s="635">
        <v>3</v>
      </c>
      <c r="C62" s="635">
        <v>2</v>
      </c>
      <c r="D62" s="641"/>
    </row>
    <row r="63" spans="1:4">
      <c r="A63" s="640">
        <v>46</v>
      </c>
      <c r="B63" s="635">
        <v>7</v>
      </c>
      <c r="C63" s="635">
        <v>2</v>
      </c>
      <c r="D63" s="641"/>
    </row>
    <row r="64" spans="1:4">
      <c r="A64" s="640">
        <v>47</v>
      </c>
      <c r="B64" s="635">
        <v>5</v>
      </c>
      <c r="C64" s="635">
        <v>2</v>
      </c>
      <c r="D64" s="641"/>
    </row>
    <row r="65" spans="1:4">
      <c r="A65" s="640">
        <v>48</v>
      </c>
      <c r="B65" s="635">
        <v>9</v>
      </c>
      <c r="C65" s="635">
        <v>2</v>
      </c>
      <c r="D65" s="641"/>
    </row>
    <row r="66" spans="1:4">
      <c r="A66" s="640">
        <v>49</v>
      </c>
      <c r="B66" s="635">
        <v>1</v>
      </c>
      <c r="C66" s="635">
        <v>2</v>
      </c>
      <c r="D66" s="641"/>
    </row>
    <row r="67" spans="1:4">
      <c r="A67" s="640">
        <v>50</v>
      </c>
      <c r="B67" s="635">
        <v>4</v>
      </c>
      <c r="C67" s="635">
        <v>2</v>
      </c>
      <c r="D67" s="641"/>
    </row>
    <row r="68" spans="1:4">
      <c r="A68" s="640">
        <v>51</v>
      </c>
      <c r="B68" s="635">
        <v>6</v>
      </c>
      <c r="C68" s="635">
        <v>3</v>
      </c>
      <c r="D68" s="641"/>
    </row>
    <row r="69" spans="1:4">
      <c r="A69" s="640">
        <v>52</v>
      </c>
      <c r="B69" s="635">
        <v>8</v>
      </c>
      <c r="C69" s="635">
        <v>3</v>
      </c>
      <c r="D69" s="641"/>
    </row>
    <row r="70" spans="1:4">
      <c r="A70" s="640">
        <v>53</v>
      </c>
      <c r="B70" s="635">
        <v>5</v>
      </c>
      <c r="C70" s="635">
        <v>3</v>
      </c>
      <c r="D70" s="641"/>
    </row>
    <row r="71" spans="1:4">
      <c r="A71" s="640">
        <v>54</v>
      </c>
      <c r="B71" s="635">
        <v>4</v>
      </c>
      <c r="C71" s="635">
        <v>3</v>
      </c>
      <c r="D71" s="641"/>
    </row>
    <row r="72" spans="1:4">
      <c r="A72" s="640">
        <v>55</v>
      </c>
      <c r="B72" s="635">
        <v>1</v>
      </c>
      <c r="C72" s="635">
        <v>3</v>
      </c>
      <c r="D72" s="641"/>
    </row>
    <row r="73" spans="1:4">
      <c r="A73" s="640">
        <v>56</v>
      </c>
      <c r="B73" s="635">
        <v>2</v>
      </c>
      <c r="C73" s="635">
        <v>3</v>
      </c>
      <c r="D73" s="641"/>
    </row>
    <row r="74" spans="1:4">
      <c r="A74" s="640">
        <v>57</v>
      </c>
      <c r="B74" s="635">
        <v>3</v>
      </c>
      <c r="C74" s="635">
        <v>3</v>
      </c>
      <c r="D74" s="641"/>
    </row>
    <row r="75" spans="1:4">
      <c r="A75" s="640">
        <v>58</v>
      </c>
      <c r="B75" s="635">
        <v>10</v>
      </c>
      <c r="C75" s="635">
        <v>3</v>
      </c>
      <c r="D75" s="641"/>
    </row>
    <row r="76" spans="1:4">
      <c r="A76" s="640">
        <v>59</v>
      </c>
      <c r="B76" s="635">
        <v>7</v>
      </c>
      <c r="C76" s="635">
        <v>3</v>
      </c>
      <c r="D76" s="641"/>
    </row>
    <row r="77" spans="1:4">
      <c r="A77" s="640">
        <v>60</v>
      </c>
      <c r="B77" s="635">
        <v>9</v>
      </c>
      <c r="C77" s="635">
        <v>3</v>
      </c>
      <c r="D77" s="641"/>
    </row>
    <row r="78" spans="1:4">
      <c r="A78" s="640">
        <v>61</v>
      </c>
      <c r="B78" s="635">
        <v>5</v>
      </c>
      <c r="C78" s="635">
        <v>1</v>
      </c>
      <c r="D78" s="641"/>
    </row>
    <row r="79" spans="1:4">
      <c r="A79" s="640">
        <v>62</v>
      </c>
      <c r="B79" s="635">
        <v>10</v>
      </c>
      <c r="C79" s="635">
        <v>1</v>
      </c>
      <c r="D79" s="641"/>
    </row>
    <row r="80" spans="1:4">
      <c r="A80" s="640">
        <v>63</v>
      </c>
      <c r="B80" s="635">
        <v>6</v>
      </c>
      <c r="C80" s="635">
        <v>1</v>
      </c>
      <c r="D80" s="641"/>
    </row>
    <row r="81" spans="1:4">
      <c r="A81" s="640">
        <v>64</v>
      </c>
      <c r="B81" s="635">
        <v>2</v>
      </c>
      <c r="C81" s="635">
        <v>1</v>
      </c>
      <c r="D81" s="641"/>
    </row>
    <row r="82" spans="1:4">
      <c r="A82" s="640">
        <v>65</v>
      </c>
      <c r="B82" s="635">
        <v>1</v>
      </c>
      <c r="C82" s="635">
        <v>1</v>
      </c>
      <c r="D82" s="641"/>
    </row>
    <row r="83" spans="1:4">
      <c r="A83" s="640">
        <v>66</v>
      </c>
      <c r="B83" s="635">
        <v>9</v>
      </c>
      <c r="C83" s="635">
        <v>1</v>
      </c>
      <c r="D83" s="641"/>
    </row>
    <row r="84" spans="1:4">
      <c r="A84" s="640">
        <v>67</v>
      </c>
      <c r="B84" s="635">
        <v>4</v>
      </c>
      <c r="C84" s="635">
        <v>1</v>
      </c>
      <c r="D84" s="641"/>
    </row>
    <row r="85" spans="1:4">
      <c r="A85" s="640">
        <v>68</v>
      </c>
      <c r="B85" s="635">
        <v>7</v>
      </c>
      <c r="C85" s="635">
        <v>1</v>
      </c>
      <c r="D85" s="641"/>
    </row>
    <row r="86" spans="1:4">
      <c r="A86" s="640">
        <v>69</v>
      </c>
      <c r="B86" s="635">
        <v>3</v>
      </c>
      <c r="C86" s="635">
        <v>1</v>
      </c>
      <c r="D86" s="641"/>
    </row>
    <row r="87" spans="1:4">
      <c r="A87" s="640">
        <v>70</v>
      </c>
      <c r="B87" s="635">
        <v>8</v>
      </c>
      <c r="C87" s="635">
        <v>1</v>
      </c>
      <c r="D87" s="641"/>
    </row>
    <row r="88" spans="1:4">
      <c r="A88" s="640">
        <v>71</v>
      </c>
      <c r="B88" s="635">
        <v>10</v>
      </c>
      <c r="C88" s="635">
        <v>2</v>
      </c>
      <c r="D88" s="641"/>
    </row>
    <row r="89" spans="1:4">
      <c r="A89" s="640">
        <v>72</v>
      </c>
      <c r="B89" s="635">
        <v>3</v>
      </c>
      <c r="C89" s="635">
        <v>2</v>
      </c>
      <c r="D89" s="641"/>
    </row>
    <row r="90" spans="1:4">
      <c r="A90" s="640">
        <v>73</v>
      </c>
      <c r="B90" s="635">
        <v>9</v>
      </c>
      <c r="C90" s="635">
        <v>2</v>
      </c>
      <c r="D90" s="641"/>
    </row>
    <row r="91" spans="1:4">
      <c r="A91" s="640">
        <v>74</v>
      </c>
      <c r="B91" s="635">
        <v>5</v>
      </c>
      <c r="C91" s="635">
        <v>2</v>
      </c>
      <c r="D91" s="641"/>
    </row>
    <row r="92" spans="1:4">
      <c r="A92" s="640">
        <v>75</v>
      </c>
      <c r="B92" s="635">
        <v>8</v>
      </c>
      <c r="C92" s="635">
        <v>2</v>
      </c>
      <c r="D92" s="641"/>
    </row>
    <row r="93" spans="1:4">
      <c r="A93" s="640">
        <v>76</v>
      </c>
      <c r="B93" s="635">
        <v>2</v>
      </c>
      <c r="C93" s="635">
        <v>2</v>
      </c>
      <c r="D93" s="641"/>
    </row>
    <row r="94" spans="1:4">
      <c r="A94" s="640">
        <v>77</v>
      </c>
      <c r="B94" s="635">
        <v>7</v>
      </c>
      <c r="C94" s="635">
        <v>2</v>
      </c>
      <c r="D94" s="641"/>
    </row>
    <row r="95" spans="1:4">
      <c r="A95" s="640">
        <v>78</v>
      </c>
      <c r="B95" s="635">
        <v>1</v>
      </c>
      <c r="C95" s="635">
        <v>2</v>
      </c>
      <c r="D95" s="641"/>
    </row>
    <row r="96" spans="1:4">
      <c r="A96" s="640">
        <v>79</v>
      </c>
      <c r="B96" s="635">
        <v>4</v>
      </c>
      <c r="C96" s="635">
        <v>2</v>
      </c>
      <c r="D96" s="641"/>
    </row>
    <row r="97" spans="1:4">
      <c r="A97" s="640">
        <v>80</v>
      </c>
      <c r="B97" s="635">
        <v>6</v>
      </c>
      <c r="C97" s="635">
        <v>2</v>
      </c>
      <c r="D97" s="641"/>
    </row>
    <row r="98" spans="1:4">
      <c r="A98" s="640">
        <v>81</v>
      </c>
      <c r="B98" s="635">
        <v>6</v>
      </c>
      <c r="C98" s="635">
        <v>3</v>
      </c>
      <c r="D98" s="641"/>
    </row>
    <row r="99" spans="1:4">
      <c r="A99" s="640">
        <v>82</v>
      </c>
      <c r="B99" s="635">
        <v>5</v>
      </c>
      <c r="C99" s="635">
        <v>3</v>
      </c>
      <c r="D99" s="641"/>
    </row>
    <row r="100" spans="1:4">
      <c r="A100" s="640">
        <v>83</v>
      </c>
      <c r="B100" s="635">
        <v>2</v>
      </c>
      <c r="C100" s="635">
        <v>3</v>
      </c>
      <c r="D100" s="641"/>
    </row>
    <row r="101" spans="1:4">
      <c r="A101" s="640">
        <v>84</v>
      </c>
      <c r="B101" s="635">
        <v>7</v>
      </c>
      <c r="C101" s="635">
        <v>3</v>
      </c>
      <c r="D101" s="641"/>
    </row>
    <row r="102" spans="1:4">
      <c r="A102" s="640">
        <v>85</v>
      </c>
      <c r="B102" s="635">
        <v>3</v>
      </c>
      <c r="C102" s="635">
        <v>3</v>
      </c>
      <c r="D102" s="641"/>
    </row>
    <row r="103" spans="1:4">
      <c r="A103" s="640">
        <v>86</v>
      </c>
      <c r="B103" s="635">
        <v>8</v>
      </c>
      <c r="C103" s="635">
        <v>3</v>
      </c>
      <c r="D103" s="641"/>
    </row>
    <row r="104" spans="1:4">
      <c r="A104" s="640">
        <v>87</v>
      </c>
      <c r="B104" s="635">
        <v>4</v>
      </c>
      <c r="C104" s="635">
        <v>3</v>
      </c>
      <c r="D104" s="641"/>
    </row>
    <row r="105" spans="1:4">
      <c r="A105" s="640">
        <v>88</v>
      </c>
      <c r="B105" s="635">
        <v>10</v>
      </c>
      <c r="C105" s="635">
        <v>3</v>
      </c>
      <c r="D105" s="641"/>
    </row>
    <row r="106" spans="1:4">
      <c r="A106" s="640">
        <v>89</v>
      </c>
      <c r="B106" s="635">
        <v>1</v>
      </c>
      <c r="C106" s="635">
        <v>3</v>
      </c>
      <c r="D106" s="641"/>
    </row>
    <row r="107" spans="1:4" ht="15.75" thickBot="1">
      <c r="A107" s="642">
        <v>90</v>
      </c>
      <c r="B107" s="643">
        <v>9</v>
      </c>
      <c r="C107" s="643">
        <v>3</v>
      </c>
      <c r="D107" s="644"/>
    </row>
  </sheetData>
  <sheetProtection selectLockedCells="1"/>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tabColor rgb="FFFF00FF"/>
    <pageSetUpPr fitToPage="1"/>
  </sheetPr>
  <dimension ref="A1:AB117"/>
  <sheetViews>
    <sheetView zoomScaleNormal="100" workbookViewId="0">
      <selection activeCell="G23" sqref="G23"/>
    </sheetView>
  </sheetViews>
  <sheetFormatPr defaultColWidth="8" defaultRowHeight="11.25"/>
  <cols>
    <col min="1" max="1" width="4.5703125" style="498" customWidth="1"/>
    <col min="2" max="2" width="20" style="498" bestFit="1" customWidth="1"/>
    <col min="3" max="3" width="9.5703125" style="498" bestFit="1" customWidth="1"/>
    <col min="4" max="6" width="10.5703125" style="498" customWidth="1"/>
    <col min="7" max="7" width="17" style="498" bestFit="1" customWidth="1"/>
    <col min="8" max="8" width="11.42578125" style="498" customWidth="1"/>
    <col min="9" max="9" width="12" style="498" customWidth="1"/>
    <col min="10" max="10" width="12.28515625" style="498" customWidth="1"/>
    <col min="11" max="11" width="10.7109375" style="498" customWidth="1"/>
    <col min="12" max="12" width="8" style="498"/>
    <col min="13" max="13" width="8.5703125" style="498" bestFit="1" customWidth="1"/>
    <col min="14" max="14" width="10.5703125" style="498" customWidth="1"/>
    <col min="15" max="16384" width="8" style="498"/>
  </cols>
  <sheetData>
    <row r="1" spans="1:15" ht="10.15" customHeight="1">
      <c r="A1" s="1069" t="s">
        <v>592</v>
      </c>
      <c r="B1" s="1070"/>
      <c r="C1" s="1070"/>
      <c r="D1" s="1070"/>
      <c r="E1" s="1070"/>
      <c r="F1" s="1070"/>
      <c r="G1" s="1070"/>
      <c r="H1" s="1070"/>
      <c r="I1" s="1070"/>
      <c r="J1" s="1070"/>
      <c r="K1" s="1070"/>
      <c r="L1" s="1070"/>
      <c r="M1" s="1070"/>
      <c r="N1" s="1070"/>
      <c r="O1" s="1071"/>
    </row>
    <row r="2" spans="1:15" ht="10.15" customHeight="1">
      <c r="A2" s="1072"/>
      <c r="B2" s="1073"/>
      <c r="C2" s="1073"/>
      <c r="D2" s="1073"/>
      <c r="E2" s="1073"/>
      <c r="F2" s="1073"/>
      <c r="G2" s="1073"/>
      <c r="H2" s="1073"/>
      <c r="I2" s="1073"/>
      <c r="J2" s="1073"/>
      <c r="K2" s="1073"/>
      <c r="L2" s="1073"/>
      <c r="M2" s="1073"/>
      <c r="N2" s="1073"/>
      <c r="O2" s="1074"/>
    </row>
    <row r="3" spans="1:15" ht="10.15" customHeight="1">
      <c r="A3" s="1072"/>
      <c r="B3" s="1073"/>
      <c r="C3" s="1073"/>
      <c r="D3" s="1073"/>
      <c r="E3" s="1073"/>
      <c r="F3" s="1073"/>
      <c r="G3" s="1073"/>
      <c r="H3" s="1073"/>
      <c r="I3" s="1073"/>
      <c r="J3" s="1073"/>
      <c r="K3" s="1073"/>
      <c r="L3" s="1073"/>
      <c r="M3" s="1073"/>
      <c r="N3" s="1073"/>
      <c r="O3" s="1074"/>
    </row>
    <row r="4" spans="1:15" ht="33.6" customHeight="1" thickBot="1">
      <c r="A4" s="1075"/>
      <c r="B4" s="1076"/>
      <c r="C4" s="1076"/>
      <c r="D4" s="1076"/>
      <c r="E4" s="1076"/>
      <c r="F4" s="1076"/>
      <c r="G4" s="1076"/>
      <c r="H4" s="1076"/>
      <c r="I4" s="1076"/>
      <c r="J4" s="1076"/>
      <c r="K4" s="1076"/>
      <c r="L4" s="1076"/>
      <c r="M4" s="1076"/>
      <c r="N4" s="1076"/>
      <c r="O4" s="1077"/>
    </row>
    <row r="6" spans="1:15" s="547" customFormat="1" ht="17.100000000000001" customHeight="1" thickBot="1">
      <c r="B6" s="620" t="s">
        <v>2</v>
      </c>
      <c r="C6" s="1086"/>
      <c r="D6" s="1086"/>
      <c r="I6" s="571"/>
      <c r="J6" s="1088"/>
      <c r="K6" s="1088"/>
      <c r="L6" s="1089"/>
      <c r="M6" s="1090"/>
    </row>
    <row r="7" spans="1:15" s="547" customFormat="1" ht="17.100000000000001" customHeight="1" thickBot="1">
      <c r="B7" s="620" t="s">
        <v>565</v>
      </c>
      <c r="C7" s="1086"/>
      <c r="D7" s="1086"/>
      <c r="G7" s="573" t="s">
        <v>564</v>
      </c>
      <c r="H7" s="572">
        <v>15.5</v>
      </c>
      <c r="I7" s="571"/>
      <c r="J7" s="561"/>
      <c r="K7" s="570" t="s">
        <v>563</v>
      </c>
      <c r="L7" s="1087"/>
      <c r="M7" s="1087"/>
      <c r="N7" s="1087"/>
      <c r="O7" s="1087"/>
    </row>
    <row r="8" spans="1:15" s="547" customFormat="1" ht="17.100000000000001" customHeight="1">
      <c r="B8" s="620" t="s">
        <v>93</v>
      </c>
      <c r="C8" s="1091"/>
      <c r="D8" s="1091"/>
      <c r="E8" s="553"/>
      <c r="F8" s="553"/>
      <c r="G8" s="569" t="s">
        <v>562</v>
      </c>
      <c r="H8" s="568">
        <v>0</v>
      </c>
      <c r="I8" s="565"/>
      <c r="J8" s="561"/>
      <c r="K8" s="561"/>
      <c r="L8" s="1087"/>
      <c r="M8" s="1087"/>
      <c r="N8" s="1087"/>
      <c r="O8" s="1087"/>
    </row>
    <row r="9" spans="1:15" s="547" customFormat="1" ht="17.100000000000001" customHeight="1" thickBot="1">
      <c r="B9" s="620" t="s">
        <v>561</v>
      </c>
      <c r="C9" s="1067"/>
      <c r="D9" s="1067"/>
      <c r="E9" s="553"/>
      <c r="F9" s="553"/>
      <c r="G9" s="567" t="s">
        <v>560</v>
      </c>
      <c r="H9" s="566">
        <v>2</v>
      </c>
      <c r="I9" s="565"/>
      <c r="J9" s="561"/>
      <c r="K9" s="561"/>
      <c r="L9" s="1087"/>
      <c r="M9" s="1087"/>
      <c r="N9" s="1087"/>
      <c r="O9" s="1087"/>
    </row>
    <row r="10" spans="1:15" s="547" customFormat="1" ht="17.100000000000001" customHeight="1" thickBot="1">
      <c r="B10" s="620" t="s">
        <v>559</v>
      </c>
      <c r="C10" s="1068"/>
      <c r="D10" s="1068"/>
      <c r="E10" s="553"/>
      <c r="F10" s="553"/>
      <c r="G10" s="564"/>
      <c r="H10" s="563"/>
      <c r="I10" s="562"/>
      <c r="J10" s="561"/>
      <c r="K10" s="561"/>
      <c r="L10" s="1087"/>
      <c r="M10" s="1087"/>
      <c r="N10" s="1087"/>
      <c r="O10" s="1087"/>
    </row>
    <row r="11" spans="1:15" s="547" customFormat="1" ht="17.100000000000001" customHeight="1">
      <c r="B11" s="620" t="s">
        <v>558</v>
      </c>
      <c r="C11" s="1068"/>
      <c r="D11" s="1068"/>
      <c r="E11" s="553"/>
      <c r="F11" s="553"/>
      <c r="G11" s="560" t="s">
        <v>96</v>
      </c>
      <c r="H11" s="559">
        <f>H7-H9</f>
        <v>13.5</v>
      </c>
      <c r="I11" s="1082" t="s">
        <v>557</v>
      </c>
      <c r="J11" s="1084">
        <f>H12-H11</f>
        <v>2</v>
      </c>
      <c r="M11" s="556"/>
    </row>
    <row r="12" spans="1:15" s="547" customFormat="1" ht="17.100000000000001" customHeight="1" thickBot="1">
      <c r="B12" s="620" t="s">
        <v>556</v>
      </c>
      <c r="C12" s="1068"/>
      <c r="D12" s="1068"/>
      <c r="E12" s="553"/>
      <c r="F12" s="553"/>
      <c r="G12" s="558" t="s">
        <v>97</v>
      </c>
      <c r="H12" s="557">
        <f>H7+H8</f>
        <v>15.5</v>
      </c>
      <c r="I12" s="1083"/>
      <c r="J12" s="1085"/>
      <c r="M12" s="556"/>
    </row>
    <row r="13" spans="1:15" ht="12" thickBot="1"/>
    <row r="14" spans="1:15" s="547" customFormat="1" ht="17.100000000000001" customHeight="1" thickBot="1">
      <c r="B14" s="555"/>
      <c r="C14" s="554"/>
      <c r="D14" s="554"/>
      <c r="E14" s="553"/>
      <c r="F14" s="553"/>
      <c r="G14" s="552" t="s">
        <v>555</v>
      </c>
      <c r="H14" s="551">
        <v>0.01</v>
      </c>
      <c r="I14" s="550"/>
    </row>
    <row r="15" spans="1:15" s="547" customFormat="1" ht="15" customHeight="1">
      <c r="B15" s="549"/>
      <c r="C15" s="548"/>
      <c r="D15" s="548"/>
      <c r="E15" s="548"/>
      <c r="F15" s="548"/>
      <c r="G15" s="548"/>
      <c r="H15" s="548"/>
      <c r="I15" s="548"/>
    </row>
    <row r="16" spans="1:15" ht="12.75">
      <c r="B16" s="515"/>
      <c r="C16" s="545" t="s">
        <v>94</v>
      </c>
      <c r="D16" s="546" t="s">
        <v>554</v>
      </c>
      <c r="E16" s="546" t="s">
        <v>553</v>
      </c>
      <c r="F16" s="546" t="s">
        <v>552</v>
      </c>
      <c r="G16" s="546" t="s">
        <v>551</v>
      </c>
      <c r="H16" s="546"/>
      <c r="I16" s="546" t="s">
        <v>550</v>
      </c>
      <c r="J16" s="546" t="s">
        <v>549</v>
      </c>
      <c r="L16" s="525"/>
      <c r="M16" s="499"/>
      <c r="N16" s="518"/>
    </row>
    <row r="17" spans="2:14" ht="12.75">
      <c r="B17" s="515"/>
      <c r="C17" s="545">
        <v>1</v>
      </c>
      <c r="D17" s="616">
        <v>15.7</v>
      </c>
      <c r="E17" s="616">
        <v>15.7</v>
      </c>
      <c r="F17" s="616"/>
      <c r="G17" s="617">
        <f t="shared" ref="G17:G31" si="0">_xlfn.STDEV.S(D17,E17,F17)</f>
        <v>0</v>
      </c>
      <c r="H17" s="544"/>
      <c r="I17" s="616">
        <f t="shared" ref="I17:I31" si="1">(D17+E17)/2</f>
        <v>15.7</v>
      </c>
      <c r="J17" s="616">
        <f t="shared" ref="J17:J31" si="2">SQRT((E17-D17)^2)</f>
        <v>0</v>
      </c>
      <c r="L17" s="525"/>
      <c r="M17" s="499"/>
      <c r="N17" s="518"/>
    </row>
    <row r="18" spans="2:14" ht="12.75">
      <c r="B18" s="515"/>
      <c r="C18" s="545">
        <v>2</v>
      </c>
      <c r="D18" s="616">
        <v>15.43</v>
      </c>
      <c r="E18" s="616">
        <v>15.43</v>
      </c>
      <c r="F18" s="616"/>
      <c r="G18" s="617">
        <f t="shared" si="0"/>
        <v>0</v>
      </c>
      <c r="H18" s="544"/>
      <c r="I18" s="616">
        <f t="shared" si="1"/>
        <v>15.43</v>
      </c>
      <c r="J18" s="616">
        <f t="shared" si="2"/>
        <v>0</v>
      </c>
      <c r="L18" s="525"/>
      <c r="M18" s="499"/>
      <c r="N18" s="518"/>
    </row>
    <row r="19" spans="2:14" ht="12.75">
      <c r="B19" s="515"/>
      <c r="C19" s="545">
        <v>3</v>
      </c>
      <c r="D19" s="616">
        <v>15.09</v>
      </c>
      <c r="E19" s="616">
        <v>15.08</v>
      </c>
      <c r="F19" s="616"/>
      <c r="G19" s="617">
        <f t="shared" si="0"/>
        <v>7.0710678118653244E-3</v>
      </c>
      <c r="H19" s="544"/>
      <c r="I19" s="616">
        <f t="shared" si="1"/>
        <v>15.085000000000001</v>
      </c>
      <c r="J19" s="616">
        <f t="shared" si="2"/>
        <v>9.9999999999997868E-3</v>
      </c>
      <c r="L19" s="515"/>
      <c r="M19" s="515"/>
      <c r="N19" s="515"/>
    </row>
    <row r="20" spans="2:14" ht="12.75">
      <c r="B20" s="515"/>
      <c r="C20" s="545">
        <v>4</v>
      </c>
      <c r="D20" s="616">
        <v>14.92</v>
      </c>
      <c r="E20" s="616">
        <v>14.94</v>
      </c>
      <c r="F20" s="616"/>
      <c r="G20" s="617">
        <f t="shared" si="0"/>
        <v>1.4142135623730649E-2</v>
      </c>
      <c r="H20" s="544"/>
      <c r="I20" s="616">
        <f t="shared" si="1"/>
        <v>14.93</v>
      </c>
      <c r="J20" s="616">
        <f t="shared" si="2"/>
        <v>1.9999999999999574E-2</v>
      </c>
      <c r="L20" s="515"/>
      <c r="M20" s="515"/>
      <c r="N20" s="515"/>
    </row>
    <row r="21" spans="2:14" ht="12.75">
      <c r="B21" s="515"/>
      <c r="C21" s="545">
        <v>5</v>
      </c>
      <c r="D21" s="616">
        <v>15.17</v>
      </c>
      <c r="E21" s="616">
        <v>15.14</v>
      </c>
      <c r="F21" s="616"/>
      <c r="G21" s="617">
        <f t="shared" si="0"/>
        <v>2.1213203435595972E-2</v>
      </c>
      <c r="H21" s="544"/>
      <c r="I21" s="616">
        <f t="shared" si="1"/>
        <v>15.155000000000001</v>
      </c>
      <c r="J21" s="616">
        <f t="shared" si="2"/>
        <v>2.9999999999999361E-2</v>
      </c>
      <c r="L21" s="515"/>
      <c r="M21" s="515"/>
      <c r="N21" s="515"/>
    </row>
    <row r="22" spans="2:14" ht="12.75">
      <c r="B22" s="515"/>
      <c r="C22" s="545">
        <v>6</v>
      </c>
      <c r="D22" s="616">
        <v>15.37</v>
      </c>
      <c r="E22" s="616">
        <v>15.37</v>
      </c>
      <c r="F22" s="616"/>
      <c r="G22" s="617">
        <f t="shared" si="0"/>
        <v>0</v>
      </c>
      <c r="H22" s="544"/>
      <c r="I22" s="616">
        <f t="shared" si="1"/>
        <v>15.37</v>
      </c>
      <c r="J22" s="616">
        <f t="shared" si="2"/>
        <v>0</v>
      </c>
      <c r="L22" s="515"/>
      <c r="M22" s="515"/>
      <c r="N22" s="515"/>
    </row>
    <row r="23" spans="2:14" ht="12.75">
      <c r="B23" s="515"/>
      <c r="C23" s="545">
        <v>7</v>
      </c>
      <c r="D23" s="616">
        <v>14.96</v>
      </c>
      <c r="E23" s="616">
        <v>14.97</v>
      </c>
      <c r="F23" s="616"/>
      <c r="G23" s="617">
        <f t="shared" si="0"/>
        <v>7.0710678118653244E-3</v>
      </c>
      <c r="H23" s="544"/>
      <c r="I23" s="616">
        <f t="shared" si="1"/>
        <v>14.965</v>
      </c>
      <c r="J23" s="616">
        <f t="shared" si="2"/>
        <v>9.9999999999997868E-3</v>
      </c>
      <c r="L23" s="515"/>
      <c r="M23" s="515"/>
      <c r="N23" s="515"/>
    </row>
    <row r="24" spans="2:14" ht="12.75">
      <c r="B24" s="515"/>
      <c r="C24" s="545">
        <v>8</v>
      </c>
      <c r="D24" s="616">
        <v>15.48</v>
      </c>
      <c r="E24" s="616">
        <v>15.44</v>
      </c>
      <c r="F24" s="616"/>
      <c r="G24" s="617">
        <f t="shared" si="0"/>
        <v>2.8284271247462554E-2</v>
      </c>
      <c r="H24" s="544"/>
      <c r="I24" s="616">
        <f t="shared" si="1"/>
        <v>15.46</v>
      </c>
      <c r="J24" s="616">
        <f t="shared" si="2"/>
        <v>4.0000000000000924E-2</v>
      </c>
      <c r="L24" s="515"/>
      <c r="M24" s="515"/>
      <c r="N24" s="515"/>
    </row>
    <row r="25" spans="2:14" ht="12.75">
      <c r="B25" s="515"/>
      <c r="C25" s="545">
        <v>9</v>
      </c>
      <c r="D25" s="616">
        <v>15.4</v>
      </c>
      <c r="E25" s="616">
        <v>15.34</v>
      </c>
      <c r="F25" s="616"/>
      <c r="G25" s="617">
        <f t="shared" si="0"/>
        <v>4.2426406871193201E-2</v>
      </c>
      <c r="H25" s="544"/>
      <c r="I25" s="616">
        <f t="shared" si="1"/>
        <v>15.370000000000001</v>
      </c>
      <c r="J25" s="616">
        <f t="shared" si="2"/>
        <v>6.0000000000000497E-2</v>
      </c>
      <c r="L25" s="515"/>
      <c r="M25" s="515"/>
      <c r="N25" s="515"/>
    </row>
    <row r="26" spans="2:14" ht="12.75">
      <c r="B26" s="515"/>
      <c r="C26" s="545">
        <v>10</v>
      </c>
      <c r="D26" s="616">
        <v>15.57</v>
      </c>
      <c r="E26" s="616">
        <v>15.6</v>
      </c>
      <c r="F26" s="616"/>
      <c r="G26" s="617">
        <f t="shared" si="0"/>
        <v>2.1213203435595972E-2</v>
      </c>
      <c r="H26" s="544"/>
      <c r="I26" s="616">
        <f t="shared" si="1"/>
        <v>15.585000000000001</v>
      </c>
      <c r="J26" s="616">
        <f t="shared" si="2"/>
        <v>2.9999999999999361E-2</v>
      </c>
      <c r="L26" s="515"/>
      <c r="M26" s="515"/>
      <c r="N26" s="515"/>
    </row>
    <row r="27" spans="2:14" ht="12.75">
      <c r="B27" s="515"/>
      <c r="C27" s="545">
        <v>11</v>
      </c>
      <c r="D27" s="616">
        <v>15.49</v>
      </c>
      <c r="E27" s="616">
        <v>15.47</v>
      </c>
      <c r="F27" s="616"/>
      <c r="G27" s="617">
        <f t="shared" si="0"/>
        <v>1.4142135623730649E-2</v>
      </c>
      <c r="H27" s="544"/>
      <c r="I27" s="616">
        <f t="shared" si="1"/>
        <v>15.48</v>
      </c>
      <c r="J27" s="616">
        <f t="shared" si="2"/>
        <v>1.9999999999999574E-2</v>
      </c>
      <c r="L27" s="515"/>
      <c r="M27" s="515"/>
      <c r="N27" s="515"/>
    </row>
    <row r="28" spans="2:14" ht="12.75">
      <c r="B28" s="515"/>
      <c r="C28" s="545">
        <v>12</v>
      </c>
      <c r="D28" s="616">
        <v>15.59</v>
      </c>
      <c r="E28" s="616">
        <v>15.53</v>
      </c>
      <c r="F28" s="616"/>
      <c r="G28" s="617">
        <f t="shared" si="0"/>
        <v>4.2426406871193201E-2</v>
      </c>
      <c r="H28" s="544"/>
      <c r="I28" s="616">
        <f t="shared" si="1"/>
        <v>15.559999999999999</v>
      </c>
      <c r="J28" s="616">
        <f t="shared" si="2"/>
        <v>6.0000000000000497E-2</v>
      </c>
      <c r="L28" s="515"/>
      <c r="M28" s="515"/>
      <c r="N28" s="515"/>
    </row>
    <row r="29" spans="2:14" ht="12.75">
      <c r="B29" s="515"/>
      <c r="C29" s="545">
        <v>13</v>
      </c>
      <c r="D29" s="616">
        <v>15.99</v>
      </c>
      <c r="E29" s="616">
        <v>15.96</v>
      </c>
      <c r="F29" s="616"/>
      <c r="G29" s="617">
        <f t="shared" si="0"/>
        <v>2.1213203435595972E-2</v>
      </c>
      <c r="H29" s="544"/>
      <c r="I29" s="616">
        <f t="shared" si="1"/>
        <v>15.975000000000001</v>
      </c>
      <c r="J29" s="616">
        <f t="shared" si="2"/>
        <v>2.9999999999999361E-2</v>
      </c>
      <c r="L29" s="515"/>
      <c r="M29" s="515"/>
      <c r="N29" s="515"/>
    </row>
    <row r="30" spans="2:14" ht="12.75">
      <c r="B30" s="515"/>
      <c r="C30" s="545">
        <v>14</v>
      </c>
      <c r="D30" s="616">
        <v>15.57</v>
      </c>
      <c r="E30" s="616">
        <v>15.6</v>
      </c>
      <c r="F30" s="616"/>
      <c r="G30" s="617">
        <f t="shared" si="0"/>
        <v>2.1213203435595972E-2</v>
      </c>
      <c r="H30" s="544"/>
      <c r="I30" s="616">
        <f t="shared" si="1"/>
        <v>15.585000000000001</v>
      </c>
      <c r="J30" s="616">
        <f t="shared" si="2"/>
        <v>2.9999999999999361E-2</v>
      </c>
    </row>
    <row r="31" spans="2:14" ht="12.75">
      <c r="B31" s="515"/>
      <c r="C31" s="545">
        <v>15</v>
      </c>
      <c r="D31" s="616">
        <v>15.55</v>
      </c>
      <c r="E31" s="616">
        <v>15.53</v>
      </c>
      <c r="F31" s="616"/>
      <c r="G31" s="617">
        <f t="shared" si="0"/>
        <v>1.4142135623731905E-2</v>
      </c>
      <c r="H31" s="544"/>
      <c r="I31" s="616">
        <f t="shared" si="1"/>
        <v>15.54</v>
      </c>
      <c r="J31" s="616">
        <f t="shared" si="2"/>
        <v>2.000000000000135E-2</v>
      </c>
    </row>
    <row r="32" spans="2:14" ht="12.75">
      <c r="B32" s="515"/>
      <c r="C32" s="522"/>
      <c r="D32" s="533"/>
      <c r="E32" s="543" t="s">
        <v>165</v>
      </c>
      <c r="F32" s="543"/>
      <c r="G32" s="542">
        <f>AVERAGE(G17:G31)</f>
        <v>1.6970562748477115E-2</v>
      </c>
      <c r="H32" s="541"/>
      <c r="I32" s="540">
        <f>AVERAGE(I17:I31)</f>
        <v>15.412666666666668</v>
      </c>
      <c r="J32" s="540">
        <f>AVERAGE(J17:J31)</f>
        <v>2.3999999999999962E-2</v>
      </c>
    </row>
    <row r="33" spans="2:12" ht="13.5" thickBot="1">
      <c r="B33" s="515"/>
      <c r="C33" s="522"/>
      <c r="D33" s="533"/>
      <c r="E33" s="533"/>
      <c r="F33" s="533"/>
      <c r="G33" s="534"/>
      <c r="H33" s="534"/>
      <c r="I33" s="533"/>
      <c r="J33" s="533"/>
      <c r="K33" s="533"/>
    </row>
    <row r="34" spans="2:12" ht="13.5" thickBot="1">
      <c r="B34" s="536" t="s">
        <v>548</v>
      </c>
      <c r="C34" s="618">
        <v>15</v>
      </c>
      <c r="D34" s="533"/>
      <c r="E34" s="1078" t="s">
        <v>547</v>
      </c>
      <c r="F34" s="1079"/>
      <c r="G34" s="539">
        <v>6</v>
      </c>
      <c r="H34" s="534"/>
      <c r="I34" s="538" t="s">
        <v>546</v>
      </c>
      <c r="J34" s="537">
        <f>VLOOKUP(C35,Tables!M25:N33,2,FALSE)</f>
        <v>0.79790000000000005</v>
      </c>
      <c r="K34" s="533"/>
    </row>
    <row r="35" spans="2:12" ht="13.5" thickBot="1">
      <c r="B35" s="536" t="s">
        <v>545</v>
      </c>
      <c r="C35" s="619">
        <v>2</v>
      </c>
      <c r="D35" s="533"/>
      <c r="E35" s="533"/>
      <c r="F35" s="533"/>
      <c r="G35" s="533"/>
      <c r="H35" s="534"/>
      <c r="I35" s="533"/>
      <c r="J35" s="533"/>
      <c r="K35" s="533"/>
    </row>
    <row r="36" spans="2:12" ht="13.5" thickBot="1">
      <c r="B36" s="515"/>
      <c r="C36" s="522"/>
      <c r="D36" s="533"/>
      <c r="E36" s="1080" t="s">
        <v>544</v>
      </c>
      <c r="F36" s="1081"/>
      <c r="G36" s="535">
        <f>((G34*G32)/J34)/J11</f>
        <v>6.380710395467018E-2</v>
      </c>
      <c r="H36" s="534"/>
      <c r="I36" s="533"/>
      <c r="J36" s="533"/>
      <c r="K36" s="533"/>
    </row>
    <row r="37" spans="2:12" ht="12.75">
      <c r="B37" s="515"/>
      <c r="C37" s="522"/>
      <c r="D37" s="533"/>
      <c r="E37" s="533"/>
      <c r="F37" s="533"/>
      <c r="G37" s="533"/>
      <c r="H37" s="534"/>
      <c r="I37" s="533"/>
      <c r="J37" s="533"/>
      <c r="K37" s="533"/>
    </row>
    <row r="38" spans="2:12" ht="26.45" customHeight="1">
      <c r="B38" s="515"/>
      <c r="C38" s="522"/>
      <c r="D38" s="533"/>
      <c r="E38" s="533"/>
      <c r="F38" s="533"/>
      <c r="G38" s="534"/>
      <c r="H38" s="534"/>
      <c r="I38" s="533"/>
      <c r="J38" s="533"/>
      <c r="K38" s="533"/>
    </row>
    <row r="39" spans="2:12" ht="12.75">
      <c r="B39" s="515"/>
      <c r="C39" s="522"/>
      <c r="D39" s="533"/>
      <c r="E39" s="533"/>
      <c r="F39" s="533"/>
      <c r="G39" s="534"/>
      <c r="H39" s="534"/>
      <c r="I39" s="533"/>
      <c r="J39" s="533"/>
      <c r="K39" s="533"/>
    </row>
    <row r="40" spans="2:12" ht="12.75">
      <c r="B40" s="515"/>
      <c r="C40" s="522"/>
      <c r="D40" s="533"/>
      <c r="E40" s="533"/>
      <c r="F40" s="533"/>
      <c r="G40" s="534"/>
      <c r="H40" s="534"/>
      <c r="I40" s="533"/>
      <c r="J40" s="533"/>
      <c r="K40" s="533"/>
    </row>
    <row r="41" spans="2:12" ht="12.75">
      <c r="B41" s="515"/>
      <c r="C41" s="522"/>
      <c r="D41" s="533"/>
      <c r="E41" s="533"/>
      <c r="F41" s="533"/>
      <c r="G41" s="534"/>
      <c r="H41" s="534"/>
      <c r="I41" s="533"/>
      <c r="J41" s="533"/>
      <c r="K41" s="533"/>
    </row>
    <row r="42" spans="2:12" ht="12.75">
      <c r="B42" s="515"/>
      <c r="C42" s="522"/>
      <c r="D42" s="499"/>
      <c r="E42" s="532"/>
      <c r="F42" s="532"/>
      <c r="G42" s="530"/>
      <c r="H42" s="499"/>
      <c r="I42" s="499"/>
      <c r="J42" s="533"/>
      <c r="K42" s="533"/>
    </row>
    <row r="43" spans="2:12" ht="12.75">
      <c r="B43" s="515"/>
      <c r="C43" s="522"/>
      <c r="D43" s="499"/>
      <c r="E43" s="532"/>
      <c r="F43" s="532"/>
      <c r="G43" s="530"/>
      <c r="H43" s="499"/>
      <c r="I43" s="499"/>
    </row>
    <row r="44" spans="2:12" ht="12.75">
      <c r="C44" s="531"/>
      <c r="D44" s="499"/>
      <c r="E44" s="499"/>
      <c r="F44" s="499"/>
      <c r="G44" s="530"/>
      <c r="H44" s="529"/>
      <c r="I44" s="499"/>
      <c r="J44" s="499"/>
      <c r="K44" s="499"/>
    </row>
    <row r="45" spans="2:12">
      <c r="D45" s="499"/>
      <c r="E45" s="499"/>
      <c r="F45" s="499"/>
      <c r="G45" s="499"/>
      <c r="H45" s="499"/>
      <c r="I45" s="499"/>
      <c r="J45" s="499"/>
      <c r="K45" s="499"/>
    </row>
    <row r="46" spans="2:12">
      <c r="B46" s="515"/>
      <c r="C46" s="515"/>
      <c r="D46" s="499"/>
      <c r="E46" s="499"/>
      <c r="F46" s="499"/>
      <c r="G46" s="499"/>
      <c r="H46" s="499"/>
      <c r="I46" s="499"/>
      <c r="J46" s="499"/>
      <c r="K46" s="499"/>
    </row>
    <row r="47" spans="2:12">
      <c r="B47" s="515"/>
      <c r="C47" s="515"/>
      <c r="D47" s="528"/>
      <c r="E47" s="499"/>
      <c r="F47" s="499"/>
      <c r="G47" s="499"/>
      <c r="H47" s="499"/>
      <c r="I47" s="499"/>
      <c r="J47" s="499"/>
      <c r="K47" s="499"/>
      <c r="L47" s="499"/>
    </row>
    <row r="48" spans="2:12">
      <c r="B48" s="515"/>
      <c r="C48" s="515"/>
      <c r="D48" s="516"/>
      <c r="E48" s="499"/>
      <c r="F48" s="499"/>
      <c r="G48" s="499"/>
      <c r="H48" s="513"/>
      <c r="I48" s="516"/>
      <c r="J48" s="499"/>
      <c r="K48" s="499"/>
      <c r="L48" s="499"/>
    </row>
    <row r="49" spans="2:28" ht="12.75">
      <c r="D49" s="518"/>
      <c r="E49" s="499"/>
      <c r="F49" s="499"/>
      <c r="G49" s="499"/>
      <c r="H49" s="513"/>
      <c r="I49" s="517"/>
      <c r="J49" s="527"/>
      <c r="K49" s="527"/>
      <c r="L49" s="499"/>
    </row>
    <row r="50" spans="2:28">
      <c r="B50" s="515"/>
      <c r="C50" s="515"/>
      <c r="D50" s="516"/>
      <c r="E50" s="499"/>
      <c r="F50" s="499"/>
      <c r="G50" s="499"/>
      <c r="H50" s="513"/>
      <c r="I50" s="516"/>
      <c r="J50" s="500"/>
      <c r="K50" s="500"/>
      <c r="L50" s="499"/>
    </row>
    <row r="51" spans="2:28" ht="12.75">
      <c r="D51" s="518"/>
      <c r="E51" s="499"/>
      <c r="F51" s="499"/>
      <c r="G51" s="499"/>
      <c r="H51" s="513"/>
      <c r="I51" s="517"/>
      <c r="J51" s="526"/>
      <c r="K51" s="526"/>
      <c r="L51" s="499"/>
    </row>
    <row r="52" spans="2:28">
      <c r="B52" s="515"/>
      <c r="C52" s="515"/>
      <c r="D52" s="516"/>
      <c r="E52" s="499"/>
      <c r="F52" s="499"/>
      <c r="G52" s="499"/>
      <c r="H52" s="513"/>
      <c r="I52" s="516"/>
      <c r="J52" s="526"/>
      <c r="K52" s="526"/>
      <c r="L52" s="499"/>
    </row>
    <row r="53" spans="2:28" ht="12.75">
      <c r="D53" s="518"/>
      <c r="E53" s="499"/>
      <c r="F53" s="499"/>
      <c r="G53" s="499"/>
      <c r="H53" s="513"/>
      <c r="I53" s="517"/>
      <c r="J53" s="500"/>
      <c r="K53" s="500"/>
      <c r="L53" s="499"/>
    </row>
    <row r="54" spans="2:28">
      <c r="B54" s="515"/>
      <c r="C54" s="515"/>
      <c r="D54" s="516"/>
      <c r="E54" s="499"/>
      <c r="F54" s="499"/>
      <c r="G54" s="499"/>
      <c r="H54" s="513"/>
      <c r="I54" s="516"/>
      <c r="J54" s="500"/>
      <c r="K54" s="500"/>
      <c r="L54" s="499"/>
    </row>
    <row r="55" spans="2:28" ht="12.75">
      <c r="D55" s="518"/>
      <c r="E55" s="499"/>
      <c r="F55" s="499"/>
      <c r="G55" s="499"/>
      <c r="H55" s="513"/>
      <c r="I55" s="517"/>
      <c r="J55" s="499"/>
      <c r="K55" s="499"/>
      <c r="L55" s="499"/>
    </row>
    <row r="56" spans="2:28">
      <c r="B56" s="515"/>
      <c r="C56" s="515"/>
      <c r="D56" s="516"/>
      <c r="E56" s="499"/>
      <c r="F56" s="499"/>
      <c r="G56" s="499"/>
      <c r="H56" s="513"/>
      <c r="I56" s="516"/>
      <c r="J56" s="499"/>
      <c r="K56" s="499"/>
      <c r="L56" s="499"/>
    </row>
    <row r="57" spans="2:28" ht="13.9" customHeight="1">
      <c r="B57" s="514"/>
      <c r="C57" s="514"/>
      <c r="D57" s="512"/>
      <c r="E57" s="514"/>
      <c r="F57" s="514"/>
      <c r="G57" s="514"/>
      <c r="H57" s="513"/>
      <c r="I57" s="512"/>
      <c r="J57" s="499"/>
      <c r="K57" s="499"/>
      <c r="L57" s="499"/>
      <c r="M57" s="515"/>
    </row>
    <row r="58" spans="2:28">
      <c r="B58" s="515"/>
      <c r="C58" s="515"/>
      <c r="D58" s="524"/>
      <c r="E58" s="515"/>
      <c r="F58" s="515"/>
      <c r="G58" s="515"/>
      <c r="H58" s="525"/>
      <c r="I58" s="524"/>
      <c r="J58" s="515"/>
      <c r="K58" s="515"/>
    </row>
    <row r="59" spans="2:28">
      <c r="B59" s="515"/>
      <c r="C59" s="515"/>
      <c r="D59" s="524"/>
      <c r="E59" s="515"/>
      <c r="F59" s="515"/>
      <c r="G59" s="515"/>
      <c r="H59" s="525"/>
      <c r="I59" s="524"/>
      <c r="J59" s="515"/>
      <c r="K59" s="515"/>
    </row>
    <row r="60" spans="2:28">
      <c r="B60" s="499"/>
      <c r="C60" s="499"/>
      <c r="D60" s="516"/>
      <c r="E60" s="499"/>
      <c r="F60" s="499"/>
      <c r="G60" s="499"/>
      <c r="H60" s="513"/>
      <c r="I60" s="516"/>
      <c r="J60" s="515"/>
      <c r="K60" s="515"/>
    </row>
    <row r="61" spans="2:28" ht="13.9" customHeight="1">
      <c r="B61" s="523"/>
      <c r="C61" s="523"/>
      <c r="D61" s="518"/>
      <c r="E61" s="499"/>
      <c r="F61" s="499"/>
      <c r="G61" s="499"/>
      <c r="H61" s="513"/>
      <c r="I61" s="517"/>
      <c r="J61" s="515"/>
      <c r="K61" s="515"/>
      <c r="L61" s="515"/>
      <c r="M61" s="515"/>
    </row>
    <row r="62" spans="2:28">
      <c r="B62" s="499"/>
      <c r="C62" s="499"/>
      <c r="D62" s="516"/>
      <c r="E62" s="499"/>
      <c r="F62" s="499"/>
      <c r="G62" s="499"/>
      <c r="H62" s="513"/>
      <c r="I62" s="516"/>
      <c r="J62" s="515"/>
      <c r="K62" s="515"/>
    </row>
    <row r="63" spans="2:28" ht="13.9" customHeight="1">
      <c r="B63" s="499"/>
      <c r="C63" s="522"/>
      <c r="D63" s="518"/>
      <c r="E63" s="514"/>
      <c r="F63" s="514"/>
      <c r="G63" s="514"/>
      <c r="H63" s="513"/>
      <c r="I63" s="517"/>
      <c r="J63" s="521"/>
      <c r="K63" s="521"/>
      <c r="L63" s="499"/>
      <c r="M63" s="499"/>
      <c r="N63" s="499"/>
      <c r="O63" s="499"/>
      <c r="P63" s="499"/>
      <c r="Q63" s="499"/>
      <c r="R63" s="499"/>
      <c r="S63" s="499"/>
      <c r="T63" s="499"/>
      <c r="U63" s="499"/>
      <c r="V63" s="499"/>
      <c r="W63" s="499"/>
      <c r="X63" s="499"/>
      <c r="Y63" s="499"/>
      <c r="Z63" s="499"/>
      <c r="AA63" s="499"/>
      <c r="AB63" s="499"/>
    </row>
    <row r="64" spans="2:28">
      <c r="B64" s="499"/>
      <c r="C64" s="499"/>
      <c r="D64" s="516"/>
      <c r="E64" s="499"/>
      <c r="F64" s="499"/>
      <c r="G64" s="499"/>
      <c r="H64" s="513"/>
      <c r="I64" s="516"/>
      <c r="J64" s="515"/>
      <c r="K64" s="515"/>
    </row>
    <row r="65" spans="2:28" ht="13.9" customHeight="1">
      <c r="B65" s="499"/>
      <c r="C65" s="522"/>
      <c r="D65" s="518"/>
      <c r="E65" s="514"/>
      <c r="F65" s="514"/>
      <c r="G65" s="514"/>
      <c r="H65" s="513"/>
      <c r="I65" s="517"/>
      <c r="J65" s="521"/>
      <c r="K65" s="521"/>
      <c r="L65" s="499"/>
      <c r="M65" s="499"/>
      <c r="N65" s="499"/>
      <c r="O65" s="499"/>
      <c r="P65" s="499"/>
      <c r="Q65" s="499"/>
      <c r="R65" s="499"/>
      <c r="S65" s="499"/>
      <c r="T65" s="499"/>
      <c r="U65" s="499"/>
      <c r="V65" s="499"/>
      <c r="W65" s="499"/>
      <c r="X65" s="499"/>
      <c r="Y65" s="499"/>
      <c r="Z65" s="499"/>
      <c r="AA65" s="499"/>
      <c r="AB65" s="499"/>
    </row>
    <row r="66" spans="2:28">
      <c r="B66" s="499"/>
      <c r="C66" s="499"/>
      <c r="D66" s="516"/>
      <c r="E66" s="499"/>
      <c r="F66" s="499"/>
      <c r="G66" s="499"/>
      <c r="H66" s="513"/>
      <c r="I66" s="516"/>
      <c r="J66" s="515"/>
      <c r="K66" s="515"/>
    </row>
    <row r="67" spans="2:28" ht="13.9" customHeight="1">
      <c r="B67" s="520"/>
      <c r="C67" s="519"/>
      <c r="D67" s="518"/>
      <c r="E67" s="514"/>
      <c r="F67" s="514"/>
      <c r="G67" s="514"/>
      <c r="H67" s="513"/>
      <c r="I67" s="517"/>
      <c r="J67" s="499"/>
      <c r="K67" s="499"/>
      <c r="L67" s="499"/>
      <c r="M67" s="499"/>
      <c r="N67" s="499"/>
      <c r="O67" s="499"/>
      <c r="P67" s="499"/>
      <c r="Q67" s="499"/>
      <c r="R67" s="499"/>
      <c r="S67" s="499"/>
      <c r="T67" s="499"/>
      <c r="U67" s="499"/>
      <c r="V67" s="499"/>
      <c r="W67" s="499"/>
      <c r="X67" s="499"/>
      <c r="Y67" s="499"/>
      <c r="Z67" s="499"/>
      <c r="AA67" s="499"/>
      <c r="AB67" s="499"/>
    </row>
    <row r="68" spans="2:28">
      <c r="B68" s="499"/>
      <c r="C68" s="499"/>
      <c r="D68" s="516"/>
      <c r="E68" s="499"/>
      <c r="F68" s="499"/>
      <c r="G68" s="499"/>
      <c r="H68" s="513"/>
      <c r="I68" s="516"/>
      <c r="J68" s="515"/>
      <c r="K68" s="515"/>
    </row>
    <row r="69" spans="2:28" ht="13.9" customHeight="1">
      <c r="B69" s="504"/>
      <c r="C69" s="511"/>
      <c r="D69" s="512"/>
      <c r="E69" s="514"/>
      <c r="F69" s="514"/>
      <c r="G69" s="514"/>
      <c r="H69" s="513"/>
      <c r="I69" s="512"/>
      <c r="J69" s="499"/>
      <c r="K69" s="499"/>
      <c r="L69" s="499"/>
      <c r="M69" s="499"/>
      <c r="N69" s="499"/>
      <c r="O69" s="499"/>
      <c r="P69" s="499"/>
      <c r="Q69" s="499"/>
      <c r="R69" s="499"/>
      <c r="S69" s="499"/>
      <c r="T69" s="499"/>
      <c r="U69" s="499"/>
      <c r="V69" s="499"/>
      <c r="W69" s="499"/>
      <c r="X69" s="499"/>
      <c r="Y69" s="499"/>
      <c r="Z69" s="499"/>
      <c r="AA69" s="499"/>
      <c r="AB69" s="499"/>
    </row>
    <row r="70" spans="2:28" ht="12.75">
      <c r="B70" s="504"/>
      <c r="C70" s="511"/>
      <c r="D70" s="499"/>
      <c r="E70" s="499"/>
      <c r="F70" s="499"/>
      <c r="G70" s="499"/>
      <c r="H70" s="499"/>
      <c r="I70" s="499"/>
      <c r="J70" s="499"/>
      <c r="K70" s="499"/>
      <c r="L70" s="499"/>
      <c r="M70" s="499"/>
      <c r="N70" s="499"/>
      <c r="O70" s="499"/>
      <c r="P70" s="499"/>
      <c r="Q70" s="499"/>
      <c r="R70" s="499"/>
      <c r="S70" s="499"/>
      <c r="T70" s="499"/>
      <c r="U70" s="499"/>
      <c r="V70" s="499"/>
      <c r="W70" s="499"/>
      <c r="X70" s="499"/>
      <c r="Y70" s="499"/>
      <c r="Z70" s="499"/>
      <c r="AA70" s="499"/>
      <c r="AB70" s="499"/>
    </row>
    <row r="71" spans="2:28" ht="12.75">
      <c r="B71" s="499"/>
      <c r="C71" s="511"/>
      <c r="D71" s="499"/>
      <c r="E71" s="499"/>
      <c r="F71" s="499"/>
      <c r="G71" s="499"/>
      <c r="H71" s="499"/>
      <c r="I71" s="499"/>
      <c r="J71" s="499"/>
      <c r="K71" s="499"/>
      <c r="L71" s="499"/>
      <c r="M71" s="499"/>
      <c r="N71" s="499"/>
      <c r="O71" s="499"/>
      <c r="P71" s="499"/>
      <c r="Q71" s="499"/>
      <c r="R71" s="499"/>
      <c r="S71" s="499"/>
      <c r="T71" s="499"/>
      <c r="U71" s="499"/>
      <c r="V71" s="499"/>
      <c r="W71" s="499"/>
      <c r="X71" s="499"/>
      <c r="Y71" s="499"/>
      <c r="Z71" s="499"/>
      <c r="AA71" s="499"/>
      <c r="AB71" s="499"/>
    </row>
    <row r="72" spans="2:28">
      <c r="B72" s="499"/>
      <c r="C72" s="499"/>
      <c r="D72" s="499"/>
      <c r="E72" s="499"/>
      <c r="F72" s="499"/>
      <c r="G72" s="499"/>
      <c r="H72" s="499"/>
      <c r="I72" s="499"/>
      <c r="J72" s="499"/>
      <c r="K72" s="499"/>
      <c r="L72" s="499"/>
      <c r="M72" s="499"/>
      <c r="N72" s="499"/>
      <c r="O72" s="499"/>
      <c r="P72" s="499"/>
      <c r="Q72" s="499"/>
      <c r="R72" s="499"/>
      <c r="S72" s="499"/>
      <c r="T72" s="499"/>
      <c r="U72" s="499"/>
      <c r="V72" s="499"/>
      <c r="W72" s="499"/>
      <c r="X72" s="499"/>
      <c r="Y72" s="499"/>
      <c r="Z72" s="499"/>
      <c r="AA72" s="499"/>
      <c r="AB72" s="499"/>
    </row>
    <row r="73" spans="2:28">
      <c r="B73" s="499"/>
      <c r="C73" s="499"/>
      <c r="D73" s="499"/>
      <c r="E73" s="499"/>
      <c r="F73" s="499"/>
      <c r="G73" s="499"/>
      <c r="H73" s="499"/>
      <c r="I73" s="499"/>
      <c r="J73" s="499"/>
      <c r="K73" s="499"/>
      <c r="L73" s="499"/>
      <c r="M73" s="499"/>
      <c r="N73" s="499"/>
      <c r="O73" s="499"/>
      <c r="P73" s="499"/>
      <c r="Q73" s="499"/>
      <c r="R73" s="499"/>
      <c r="S73" s="499"/>
      <c r="T73" s="499"/>
      <c r="U73" s="499"/>
      <c r="V73" s="499"/>
      <c r="W73" s="499"/>
      <c r="X73" s="499"/>
      <c r="Y73" s="499"/>
      <c r="Z73" s="499"/>
      <c r="AA73" s="499"/>
      <c r="AB73" s="499"/>
    </row>
    <row r="74" spans="2:28">
      <c r="B74" s="499"/>
      <c r="C74" s="499"/>
      <c r="D74" s="499"/>
      <c r="E74" s="499"/>
      <c r="F74" s="499"/>
      <c r="G74" s="499"/>
      <c r="H74" s="499"/>
      <c r="I74" s="499"/>
      <c r="J74" s="499"/>
      <c r="K74" s="499"/>
      <c r="L74" s="499"/>
      <c r="M74" s="499"/>
      <c r="N74" s="499"/>
      <c r="O74" s="499"/>
      <c r="P74" s="499"/>
      <c r="Q74" s="499"/>
      <c r="R74" s="499"/>
      <c r="S74" s="499"/>
      <c r="T74" s="499"/>
      <c r="U74" s="499"/>
      <c r="V74" s="499"/>
      <c r="W74" s="499"/>
      <c r="X74" s="499"/>
      <c r="Y74" s="499"/>
      <c r="Z74" s="499"/>
      <c r="AA74" s="499"/>
      <c r="AB74" s="499"/>
    </row>
    <row r="75" spans="2:28" ht="12.75">
      <c r="B75" s="499"/>
      <c r="C75" s="499"/>
      <c r="D75" s="507"/>
      <c r="E75" s="499"/>
      <c r="F75" s="499"/>
      <c r="G75" s="499"/>
      <c r="H75" s="499"/>
      <c r="I75" s="499"/>
      <c r="J75" s="499"/>
      <c r="K75" s="499"/>
      <c r="L75" s="499"/>
      <c r="M75" s="499"/>
      <c r="N75" s="499"/>
      <c r="O75" s="499"/>
      <c r="P75" s="499"/>
      <c r="Q75" s="499"/>
      <c r="R75" s="499"/>
      <c r="S75" s="499"/>
      <c r="T75" s="499"/>
      <c r="U75" s="499"/>
      <c r="V75" s="499"/>
      <c r="W75" s="499"/>
      <c r="X75" s="499"/>
      <c r="Y75" s="499"/>
      <c r="Z75" s="499"/>
      <c r="AA75" s="499"/>
      <c r="AB75" s="499"/>
    </row>
    <row r="76" spans="2:28">
      <c r="B76" s="499"/>
      <c r="C76" s="499"/>
      <c r="D76" s="499"/>
      <c r="E76" s="499"/>
      <c r="F76" s="499"/>
      <c r="G76" s="499"/>
      <c r="H76" s="499"/>
      <c r="I76" s="499"/>
      <c r="J76" s="499"/>
      <c r="K76" s="499"/>
      <c r="L76" s="499"/>
      <c r="M76" s="499"/>
      <c r="N76" s="499"/>
      <c r="O76" s="499"/>
      <c r="P76" s="499"/>
      <c r="Q76" s="499"/>
      <c r="R76" s="499"/>
      <c r="S76" s="499"/>
      <c r="T76" s="499"/>
      <c r="U76" s="499"/>
      <c r="V76" s="499"/>
      <c r="W76" s="499"/>
      <c r="X76" s="499"/>
      <c r="Y76" s="499"/>
      <c r="Z76" s="499"/>
      <c r="AA76" s="499"/>
      <c r="AB76" s="499"/>
    </row>
    <row r="77" spans="2:28">
      <c r="B77" s="499"/>
      <c r="C77" s="499"/>
      <c r="D77" s="499"/>
      <c r="E77" s="499"/>
      <c r="F77" s="499"/>
      <c r="G77" s="499"/>
      <c r="H77" s="499"/>
      <c r="I77" s="510"/>
      <c r="J77" s="499"/>
      <c r="K77" s="499"/>
      <c r="L77" s="499"/>
      <c r="M77" s="499"/>
      <c r="N77" s="499"/>
      <c r="O77" s="499"/>
      <c r="P77" s="499"/>
      <c r="Q77" s="499"/>
      <c r="R77" s="499"/>
      <c r="S77" s="499"/>
      <c r="T77" s="499"/>
      <c r="U77" s="499"/>
      <c r="V77" s="499"/>
      <c r="W77" s="499"/>
      <c r="X77" s="499"/>
      <c r="Y77" s="499"/>
      <c r="Z77" s="499"/>
      <c r="AA77" s="499"/>
      <c r="AB77" s="499"/>
    </row>
    <row r="78" spans="2:28">
      <c r="B78" s="499"/>
      <c r="C78" s="499"/>
      <c r="D78" s="499"/>
      <c r="E78" s="499"/>
      <c r="F78" s="499"/>
      <c r="G78" s="499"/>
      <c r="H78" s="499"/>
      <c r="I78" s="499"/>
      <c r="J78" s="499"/>
      <c r="K78" s="499"/>
      <c r="L78" s="499"/>
      <c r="M78" s="499"/>
      <c r="N78" s="499"/>
      <c r="O78" s="499"/>
      <c r="P78" s="499"/>
      <c r="Q78" s="499"/>
      <c r="R78" s="499"/>
      <c r="S78" s="499"/>
      <c r="T78" s="499"/>
      <c r="U78" s="499"/>
      <c r="V78" s="499"/>
      <c r="W78" s="499"/>
      <c r="X78" s="499"/>
      <c r="Y78" s="499"/>
      <c r="Z78" s="499"/>
      <c r="AA78" s="499"/>
      <c r="AB78" s="499"/>
    </row>
    <row r="79" spans="2:28">
      <c r="B79" s="499"/>
      <c r="C79" s="499"/>
      <c r="D79" s="499"/>
      <c r="E79" s="499"/>
      <c r="F79" s="499"/>
      <c r="G79" s="499"/>
      <c r="H79" s="499"/>
      <c r="I79" s="499"/>
      <c r="J79" s="499"/>
      <c r="K79" s="499"/>
      <c r="L79" s="499"/>
      <c r="M79" s="499"/>
      <c r="N79" s="499"/>
      <c r="O79" s="499"/>
      <c r="P79" s="499"/>
      <c r="Q79" s="499"/>
      <c r="R79" s="499"/>
      <c r="S79" s="499"/>
      <c r="T79" s="499"/>
      <c r="U79" s="499"/>
      <c r="V79" s="499"/>
      <c r="W79" s="499"/>
      <c r="X79" s="499"/>
      <c r="Y79" s="499"/>
      <c r="Z79" s="499"/>
      <c r="AA79" s="499"/>
      <c r="AB79" s="499"/>
    </row>
    <row r="80" spans="2:28" ht="15.75">
      <c r="B80" s="499"/>
      <c r="C80" s="499"/>
      <c r="D80" s="509"/>
      <c r="E80" s="507"/>
      <c r="F80" s="507"/>
      <c r="G80" s="507"/>
      <c r="H80" s="507"/>
      <c r="I80" s="508"/>
      <c r="J80" s="507"/>
      <c r="K80" s="507"/>
      <c r="L80" s="499"/>
      <c r="M80" s="499"/>
      <c r="N80" s="499"/>
      <c r="O80" s="499"/>
      <c r="P80" s="499"/>
      <c r="Q80" s="499"/>
      <c r="R80" s="499"/>
      <c r="S80" s="499"/>
      <c r="T80" s="499"/>
      <c r="U80" s="499"/>
      <c r="V80" s="499"/>
      <c r="W80" s="499"/>
      <c r="X80" s="499"/>
      <c r="Y80" s="499"/>
      <c r="Z80" s="499"/>
      <c r="AA80" s="499"/>
      <c r="AB80" s="499"/>
    </row>
    <row r="81" spans="2:28">
      <c r="B81" s="499"/>
      <c r="C81" s="499"/>
      <c r="D81" s="499"/>
      <c r="E81" s="499"/>
      <c r="F81" s="499"/>
      <c r="G81" s="499"/>
      <c r="H81" s="499"/>
      <c r="I81" s="499"/>
      <c r="J81" s="499"/>
      <c r="K81" s="499"/>
      <c r="L81" s="499"/>
      <c r="M81" s="499"/>
      <c r="N81" s="499"/>
      <c r="O81" s="499"/>
      <c r="P81" s="499"/>
      <c r="Q81" s="499"/>
      <c r="R81" s="499"/>
      <c r="S81" s="499"/>
      <c r="T81" s="499"/>
      <c r="U81" s="499"/>
      <c r="V81" s="499"/>
      <c r="W81" s="499"/>
      <c r="X81" s="499"/>
      <c r="Y81" s="499"/>
      <c r="Z81" s="499"/>
      <c r="AA81" s="499"/>
      <c r="AB81" s="499"/>
    </row>
    <row r="82" spans="2:28" ht="25.5">
      <c r="B82" s="506"/>
      <c r="C82" s="503"/>
      <c r="D82" s="503"/>
      <c r="E82" s="503"/>
      <c r="F82" s="503"/>
      <c r="G82" s="503"/>
      <c r="H82" s="503"/>
      <c r="I82" s="503"/>
      <c r="J82" s="499"/>
      <c r="K82" s="499"/>
      <c r="L82" s="499"/>
      <c r="M82" s="499"/>
      <c r="N82" s="499"/>
      <c r="O82" s="499"/>
      <c r="P82" s="499"/>
      <c r="Q82" s="499"/>
      <c r="R82" s="499"/>
      <c r="S82" s="499"/>
      <c r="T82" s="499"/>
      <c r="U82" s="499"/>
      <c r="V82" s="499"/>
      <c r="W82" s="499"/>
      <c r="X82" s="499"/>
      <c r="Y82" s="499"/>
      <c r="Z82" s="499"/>
      <c r="AA82" s="499"/>
      <c r="AB82" s="499"/>
    </row>
    <row r="83" spans="2:28">
      <c r="B83" s="499"/>
      <c r="C83" s="499"/>
      <c r="D83" s="499"/>
      <c r="E83" s="499"/>
      <c r="F83" s="499"/>
      <c r="G83" s="499"/>
      <c r="H83" s="499"/>
      <c r="I83" s="499"/>
      <c r="J83" s="499"/>
      <c r="K83" s="499"/>
      <c r="L83" s="499"/>
      <c r="M83" s="499"/>
      <c r="N83" s="499"/>
      <c r="O83" s="499"/>
      <c r="P83" s="499"/>
      <c r="Q83" s="499"/>
      <c r="R83" s="499"/>
      <c r="S83" s="499"/>
      <c r="T83" s="499"/>
      <c r="U83" s="499"/>
      <c r="V83" s="499"/>
      <c r="W83" s="499"/>
      <c r="X83" s="499"/>
      <c r="Y83" s="499"/>
      <c r="Z83" s="499"/>
      <c r="AA83" s="499"/>
      <c r="AB83" s="499"/>
    </row>
    <row r="84" spans="2:28">
      <c r="B84" s="499"/>
      <c r="C84" s="502"/>
      <c r="D84" s="499"/>
      <c r="E84" s="499"/>
      <c r="F84" s="499"/>
      <c r="G84" s="499"/>
      <c r="H84" s="499"/>
      <c r="I84" s="499"/>
      <c r="J84" s="499"/>
      <c r="K84" s="499"/>
      <c r="L84" s="499"/>
      <c r="M84" s="499"/>
      <c r="N84" s="499"/>
      <c r="O84" s="499"/>
      <c r="P84" s="499"/>
      <c r="Q84" s="499"/>
      <c r="R84" s="499"/>
      <c r="S84" s="499"/>
      <c r="T84" s="499"/>
      <c r="U84" s="499"/>
      <c r="V84" s="499"/>
      <c r="W84" s="499"/>
      <c r="X84" s="499"/>
      <c r="Y84" s="499"/>
      <c r="Z84" s="499"/>
      <c r="AA84" s="499"/>
      <c r="AB84" s="499"/>
    </row>
    <row r="85" spans="2:28">
      <c r="B85" s="499"/>
      <c r="C85" s="502"/>
      <c r="D85" s="499"/>
      <c r="E85" s="499"/>
      <c r="F85" s="499"/>
      <c r="G85" s="499"/>
      <c r="H85" s="499"/>
      <c r="I85" s="499"/>
      <c r="J85" s="499"/>
      <c r="K85" s="499"/>
      <c r="L85" s="499"/>
      <c r="M85" s="499"/>
      <c r="N85" s="499"/>
      <c r="O85" s="499"/>
      <c r="P85" s="499"/>
      <c r="Q85" s="499"/>
      <c r="R85" s="499"/>
      <c r="S85" s="499"/>
      <c r="T85" s="499"/>
      <c r="U85" s="499"/>
      <c r="V85" s="499"/>
      <c r="W85" s="499"/>
      <c r="X85" s="499"/>
      <c r="Y85" s="499"/>
      <c r="Z85" s="499"/>
      <c r="AA85" s="499"/>
      <c r="AB85" s="499"/>
    </row>
    <row r="86" spans="2:28">
      <c r="B86" s="499"/>
      <c r="C86" s="499"/>
      <c r="D86" s="499"/>
      <c r="E86" s="499"/>
      <c r="F86" s="499"/>
      <c r="G86" s="499"/>
      <c r="H86" s="499"/>
      <c r="I86" s="499"/>
      <c r="J86" s="499"/>
      <c r="K86" s="499"/>
      <c r="L86" s="499"/>
      <c r="M86" s="499"/>
      <c r="N86" s="499"/>
      <c r="O86" s="499"/>
      <c r="P86" s="499"/>
      <c r="Q86" s="499"/>
      <c r="R86" s="499"/>
      <c r="S86" s="499"/>
      <c r="T86" s="499"/>
      <c r="U86" s="499"/>
      <c r="V86" s="499"/>
      <c r="W86" s="499"/>
      <c r="X86" s="499"/>
      <c r="Y86" s="499"/>
      <c r="Z86" s="499"/>
      <c r="AA86" s="499"/>
      <c r="AB86" s="499"/>
    </row>
    <row r="87" spans="2:28">
      <c r="B87" s="499"/>
      <c r="C87" s="503"/>
      <c r="D87" s="502"/>
      <c r="E87" s="502"/>
      <c r="F87" s="502"/>
      <c r="G87" s="502"/>
      <c r="H87" s="502"/>
      <c r="I87" s="502"/>
      <c r="J87" s="499"/>
      <c r="K87" s="499"/>
      <c r="L87" s="499"/>
      <c r="M87" s="499"/>
      <c r="N87" s="499"/>
      <c r="O87" s="499"/>
      <c r="P87" s="499"/>
      <c r="Q87" s="499"/>
      <c r="R87" s="499"/>
      <c r="S87" s="499"/>
      <c r="T87" s="499"/>
      <c r="U87" s="499"/>
      <c r="V87" s="499"/>
      <c r="W87" s="499"/>
      <c r="X87" s="499"/>
      <c r="Y87" s="499"/>
      <c r="Z87" s="499"/>
      <c r="AA87" s="499"/>
      <c r="AB87" s="499"/>
    </row>
    <row r="88" spans="2:28">
      <c r="B88" s="499"/>
      <c r="C88" s="503"/>
      <c r="D88" s="502"/>
      <c r="E88" s="502"/>
      <c r="F88" s="502"/>
      <c r="G88" s="502"/>
      <c r="H88" s="502"/>
      <c r="I88" s="502"/>
      <c r="J88" s="499"/>
      <c r="K88" s="499"/>
      <c r="L88" s="499"/>
      <c r="M88" s="499"/>
      <c r="N88" s="499"/>
      <c r="O88" s="499"/>
      <c r="P88" s="499"/>
      <c r="Q88" s="499"/>
      <c r="R88" s="499"/>
      <c r="S88" s="499"/>
      <c r="T88" s="499"/>
      <c r="U88" s="499"/>
      <c r="V88" s="499"/>
      <c r="W88" s="499"/>
      <c r="X88" s="499"/>
      <c r="Y88" s="499"/>
      <c r="Z88" s="499"/>
      <c r="AA88" s="499"/>
      <c r="AB88" s="499"/>
    </row>
    <row r="89" spans="2:28" ht="12.75">
      <c r="B89" s="504"/>
      <c r="C89" s="503"/>
      <c r="D89" s="502"/>
      <c r="E89" s="502"/>
      <c r="F89" s="502"/>
      <c r="G89" s="502"/>
      <c r="H89" s="502"/>
      <c r="I89" s="505"/>
      <c r="J89" s="499"/>
      <c r="K89" s="499"/>
      <c r="L89" s="499"/>
      <c r="M89" s="499"/>
      <c r="N89" s="499"/>
      <c r="O89" s="499"/>
      <c r="P89" s="499"/>
      <c r="Q89" s="499"/>
      <c r="R89" s="499"/>
      <c r="S89" s="499"/>
      <c r="T89" s="499"/>
      <c r="U89" s="499"/>
      <c r="V89" s="499"/>
      <c r="W89" s="499"/>
      <c r="X89" s="499"/>
      <c r="Y89" s="499"/>
      <c r="Z89" s="499"/>
      <c r="AA89" s="499"/>
      <c r="AB89" s="499"/>
    </row>
    <row r="90" spans="2:28" ht="12.75">
      <c r="B90" s="499"/>
      <c r="C90" s="501"/>
      <c r="D90" s="502"/>
      <c r="E90" s="502"/>
      <c r="F90" s="502"/>
      <c r="G90" s="502"/>
      <c r="H90" s="502"/>
      <c r="I90" s="505"/>
      <c r="J90" s="499"/>
      <c r="K90" s="499"/>
      <c r="L90" s="499"/>
      <c r="M90" s="499"/>
      <c r="N90" s="499"/>
      <c r="O90" s="499"/>
      <c r="P90" s="499"/>
      <c r="Q90" s="499"/>
      <c r="R90" s="499"/>
      <c r="S90" s="499"/>
      <c r="T90" s="499"/>
      <c r="U90" s="499"/>
      <c r="V90" s="499"/>
      <c r="W90" s="499"/>
      <c r="X90" s="499"/>
      <c r="Y90" s="499"/>
      <c r="Z90" s="499"/>
      <c r="AA90" s="499"/>
      <c r="AB90" s="499"/>
    </row>
    <row r="91" spans="2:28" ht="12.75">
      <c r="B91" s="504"/>
      <c r="C91" s="503"/>
      <c r="D91" s="502"/>
      <c r="E91" s="502"/>
      <c r="F91" s="502"/>
      <c r="G91" s="502"/>
      <c r="H91" s="502"/>
      <c r="I91" s="502"/>
      <c r="J91" s="499"/>
      <c r="K91" s="499"/>
      <c r="L91" s="499"/>
      <c r="M91" s="499"/>
      <c r="N91" s="499"/>
      <c r="O91" s="499"/>
      <c r="P91" s="499"/>
      <c r="Q91" s="499"/>
      <c r="R91" s="499"/>
      <c r="S91" s="499"/>
      <c r="T91" s="499"/>
      <c r="U91" s="499"/>
      <c r="V91" s="499"/>
      <c r="W91" s="499"/>
      <c r="X91" s="499"/>
      <c r="Y91" s="499"/>
      <c r="Z91" s="499"/>
      <c r="AA91" s="499"/>
      <c r="AB91" s="499"/>
    </row>
    <row r="92" spans="2:28" ht="12.75">
      <c r="B92" s="499"/>
      <c r="C92" s="501"/>
      <c r="D92" s="500"/>
      <c r="E92" s="500"/>
      <c r="F92" s="500"/>
      <c r="G92" s="500"/>
      <c r="H92" s="500"/>
      <c r="I92" s="500"/>
      <c r="J92" s="499"/>
      <c r="K92" s="499"/>
      <c r="L92" s="499"/>
      <c r="M92" s="499"/>
      <c r="N92" s="499"/>
      <c r="O92" s="499"/>
      <c r="P92" s="499"/>
      <c r="Q92" s="499"/>
      <c r="R92" s="499"/>
      <c r="S92" s="499"/>
      <c r="T92" s="499"/>
      <c r="U92" s="499"/>
      <c r="V92" s="499"/>
      <c r="W92" s="499"/>
      <c r="X92" s="499"/>
      <c r="Y92" s="499"/>
      <c r="Z92" s="499"/>
      <c r="AA92" s="499"/>
      <c r="AB92" s="499"/>
    </row>
    <row r="93" spans="2:28">
      <c r="B93" s="499"/>
      <c r="C93" s="499"/>
      <c r="D93" s="499"/>
      <c r="E93" s="499"/>
      <c r="F93" s="499"/>
      <c r="G93" s="499"/>
      <c r="H93" s="499"/>
      <c r="I93" s="499"/>
      <c r="J93" s="499"/>
      <c r="K93" s="499"/>
      <c r="L93" s="499"/>
      <c r="M93" s="499"/>
      <c r="N93" s="499"/>
      <c r="O93" s="499"/>
      <c r="P93" s="499"/>
      <c r="Q93" s="499"/>
      <c r="R93" s="499"/>
      <c r="S93" s="499"/>
      <c r="T93" s="499"/>
      <c r="U93" s="499"/>
      <c r="V93" s="499"/>
      <c r="W93" s="499"/>
      <c r="X93" s="499"/>
      <c r="Y93" s="499"/>
      <c r="Z93" s="499"/>
      <c r="AA93" s="499"/>
      <c r="AB93" s="499"/>
    </row>
    <row r="94" spans="2:28">
      <c r="B94" s="499"/>
      <c r="C94" s="499"/>
      <c r="D94" s="499"/>
      <c r="E94" s="499"/>
      <c r="F94" s="499"/>
      <c r="G94" s="499"/>
      <c r="H94" s="499"/>
      <c r="I94" s="499"/>
      <c r="J94" s="499"/>
      <c r="K94" s="499"/>
      <c r="L94" s="499"/>
      <c r="M94" s="499"/>
      <c r="N94" s="499"/>
      <c r="O94" s="499"/>
      <c r="P94" s="499"/>
      <c r="Q94" s="499"/>
      <c r="R94" s="499"/>
      <c r="S94" s="499"/>
      <c r="T94" s="499"/>
      <c r="U94" s="499"/>
      <c r="V94" s="499"/>
      <c r="W94" s="499"/>
      <c r="X94" s="499"/>
      <c r="Y94" s="499"/>
      <c r="Z94" s="499"/>
      <c r="AA94" s="499"/>
      <c r="AB94" s="499"/>
    </row>
    <row r="95" spans="2:28">
      <c r="B95" s="499"/>
      <c r="C95" s="499"/>
      <c r="D95" s="499"/>
      <c r="E95" s="499"/>
      <c r="F95" s="499"/>
      <c r="G95" s="499"/>
      <c r="H95" s="499"/>
      <c r="I95" s="499"/>
      <c r="J95" s="499"/>
      <c r="K95" s="499"/>
      <c r="L95" s="499"/>
      <c r="M95" s="499"/>
      <c r="N95" s="499"/>
      <c r="O95" s="499"/>
      <c r="P95" s="499"/>
      <c r="Q95" s="499"/>
      <c r="R95" s="499"/>
      <c r="S95" s="499"/>
      <c r="T95" s="499"/>
      <c r="U95" s="499"/>
      <c r="V95" s="499"/>
      <c r="W95" s="499"/>
      <c r="X95" s="499"/>
      <c r="Y95" s="499"/>
      <c r="Z95" s="499"/>
      <c r="AA95" s="499"/>
      <c r="AB95" s="499"/>
    </row>
    <row r="96" spans="2:28">
      <c r="B96" s="499"/>
      <c r="C96" s="499"/>
      <c r="D96" s="499"/>
      <c r="E96" s="499"/>
      <c r="F96" s="499"/>
      <c r="G96" s="499"/>
      <c r="H96" s="499"/>
      <c r="I96" s="499"/>
      <c r="J96" s="499"/>
      <c r="K96" s="499"/>
      <c r="L96" s="499"/>
      <c r="M96" s="499"/>
      <c r="N96" s="499"/>
      <c r="O96" s="499"/>
      <c r="P96" s="499"/>
      <c r="Q96" s="499"/>
      <c r="R96" s="499"/>
      <c r="S96" s="499"/>
      <c r="T96" s="499"/>
      <c r="U96" s="499"/>
      <c r="V96" s="499"/>
      <c r="W96" s="499"/>
      <c r="X96" s="499"/>
      <c r="Y96" s="499"/>
      <c r="Z96" s="499"/>
      <c r="AA96" s="499"/>
      <c r="AB96" s="499"/>
    </row>
    <row r="97" spans="2:28">
      <c r="B97" s="499"/>
      <c r="C97" s="499"/>
      <c r="D97" s="499"/>
      <c r="E97" s="499"/>
      <c r="F97" s="499"/>
      <c r="G97" s="499"/>
      <c r="H97" s="499"/>
      <c r="I97" s="499"/>
      <c r="J97" s="499"/>
      <c r="K97" s="499"/>
      <c r="L97" s="499"/>
      <c r="M97" s="499"/>
      <c r="N97" s="499"/>
      <c r="O97" s="499"/>
      <c r="P97" s="499"/>
      <c r="Q97" s="499"/>
      <c r="R97" s="499"/>
      <c r="S97" s="499"/>
      <c r="T97" s="499"/>
      <c r="U97" s="499"/>
      <c r="V97" s="499"/>
      <c r="W97" s="499"/>
      <c r="X97" s="499"/>
      <c r="Y97" s="499"/>
      <c r="Z97" s="499"/>
      <c r="AA97" s="499"/>
      <c r="AB97" s="499"/>
    </row>
    <row r="98" spans="2:28">
      <c r="B98" s="499"/>
      <c r="C98" s="499"/>
      <c r="D98" s="499"/>
      <c r="E98" s="499"/>
      <c r="F98" s="499"/>
      <c r="G98" s="499"/>
      <c r="H98" s="499"/>
      <c r="I98" s="499"/>
      <c r="J98" s="499"/>
      <c r="K98" s="499"/>
      <c r="L98" s="499"/>
      <c r="M98" s="499"/>
      <c r="N98" s="499"/>
      <c r="O98" s="499"/>
      <c r="P98" s="499"/>
      <c r="Q98" s="499"/>
      <c r="R98" s="499"/>
      <c r="S98" s="499"/>
      <c r="T98" s="499"/>
      <c r="U98" s="499"/>
      <c r="V98" s="499"/>
      <c r="W98" s="499"/>
      <c r="X98" s="499"/>
      <c r="Y98" s="499"/>
      <c r="Z98" s="499"/>
      <c r="AA98" s="499"/>
      <c r="AB98" s="499"/>
    </row>
    <row r="99" spans="2:28">
      <c r="B99" s="499"/>
      <c r="C99" s="499"/>
      <c r="D99" s="499"/>
      <c r="E99" s="499"/>
      <c r="F99" s="499"/>
      <c r="G99" s="499"/>
      <c r="H99" s="499"/>
      <c r="I99" s="499"/>
      <c r="J99" s="499"/>
      <c r="K99" s="499"/>
      <c r="L99" s="499"/>
      <c r="M99" s="499"/>
      <c r="N99" s="499"/>
      <c r="O99" s="499"/>
      <c r="P99" s="499"/>
      <c r="Q99" s="499"/>
      <c r="R99" s="499"/>
      <c r="S99" s="499"/>
      <c r="T99" s="499"/>
      <c r="U99" s="499"/>
      <c r="V99" s="499"/>
      <c r="W99" s="499"/>
      <c r="X99" s="499"/>
      <c r="Y99" s="499"/>
      <c r="Z99" s="499"/>
      <c r="AA99" s="499"/>
      <c r="AB99" s="499"/>
    </row>
    <row r="100" spans="2:28">
      <c r="B100" s="499"/>
      <c r="C100" s="499"/>
      <c r="D100" s="499"/>
      <c r="E100" s="499"/>
      <c r="F100" s="499"/>
      <c r="G100" s="499"/>
      <c r="H100" s="499"/>
      <c r="I100" s="499"/>
      <c r="J100" s="499"/>
      <c r="K100" s="499"/>
      <c r="L100" s="499"/>
      <c r="M100" s="499"/>
      <c r="N100" s="499"/>
      <c r="O100" s="499"/>
      <c r="P100" s="499"/>
      <c r="Q100" s="499"/>
      <c r="R100" s="499"/>
      <c r="S100" s="499"/>
      <c r="T100" s="499"/>
      <c r="U100" s="499"/>
      <c r="V100" s="499"/>
      <c r="W100" s="499"/>
      <c r="X100" s="499"/>
      <c r="Y100" s="499"/>
      <c r="Z100" s="499"/>
      <c r="AA100" s="499"/>
      <c r="AB100" s="499"/>
    </row>
    <row r="101" spans="2:28">
      <c r="B101" s="499"/>
      <c r="C101" s="499"/>
      <c r="D101" s="499"/>
      <c r="E101" s="499"/>
      <c r="F101" s="499"/>
      <c r="G101" s="499"/>
      <c r="H101" s="499"/>
      <c r="I101" s="499"/>
      <c r="J101" s="499"/>
      <c r="K101" s="499"/>
      <c r="L101" s="499"/>
      <c r="M101" s="499"/>
      <c r="N101" s="499"/>
      <c r="O101" s="499"/>
      <c r="P101" s="499"/>
      <c r="Q101" s="499"/>
      <c r="R101" s="499"/>
      <c r="S101" s="499"/>
      <c r="T101" s="499"/>
      <c r="U101" s="499"/>
      <c r="V101" s="499"/>
      <c r="W101" s="499"/>
      <c r="X101" s="499"/>
      <c r="Y101" s="499"/>
      <c r="Z101" s="499"/>
      <c r="AA101" s="499"/>
      <c r="AB101" s="499"/>
    </row>
    <row r="102" spans="2:28">
      <c r="B102" s="499"/>
      <c r="C102" s="499"/>
      <c r="D102" s="499"/>
      <c r="E102" s="499"/>
      <c r="F102" s="499"/>
      <c r="G102" s="499"/>
      <c r="H102" s="499"/>
      <c r="I102" s="499"/>
      <c r="J102" s="499"/>
      <c r="K102" s="499"/>
      <c r="L102" s="499"/>
      <c r="M102" s="499"/>
      <c r="N102" s="499"/>
      <c r="O102" s="499"/>
      <c r="P102" s="499"/>
      <c r="Q102" s="499"/>
      <c r="R102" s="499"/>
      <c r="S102" s="499"/>
      <c r="T102" s="499"/>
      <c r="U102" s="499"/>
      <c r="V102" s="499"/>
      <c r="W102" s="499"/>
      <c r="X102" s="499"/>
      <c r="Y102" s="499"/>
      <c r="Z102" s="499"/>
      <c r="AA102" s="499"/>
      <c r="AB102" s="499"/>
    </row>
    <row r="103" spans="2:28">
      <c r="B103" s="499"/>
      <c r="C103" s="499"/>
      <c r="D103" s="499"/>
      <c r="E103" s="499"/>
      <c r="F103" s="499"/>
      <c r="G103" s="499"/>
      <c r="H103" s="499"/>
      <c r="I103" s="499"/>
      <c r="J103" s="499"/>
      <c r="K103" s="499"/>
      <c r="L103" s="499"/>
      <c r="M103" s="499"/>
      <c r="N103" s="499"/>
      <c r="O103" s="499"/>
      <c r="P103" s="499"/>
      <c r="Q103" s="499"/>
      <c r="R103" s="499"/>
      <c r="S103" s="499"/>
      <c r="T103" s="499"/>
      <c r="U103" s="499"/>
      <c r="V103" s="499"/>
      <c r="W103" s="499"/>
      <c r="X103" s="499"/>
      <c r="Y103" s="499"/>
      <c r="Z103" s="499"/>
      <c r="AA103" s="499"/>
      <c r="AB103" s="499"/>
    </row>
    <row r="104" spans="2:28">
      <c r="B104" s="499"/>
      <c r="C104" s="499"/>
      <c r="D104" s="499"/>
      <c r="E104" s="499"/>
      <c r="F104" s="499"/>
      <c r="G104" s="499"/>
      <c r="H104" s="499"/>
      <c r="I104" s="499"/>
      <c r="J104" s="499"/>
      <c r="K104" s="499"/>
      <c r="L104" s="499"/>
      <c r="M104" s="499"/>
      <c r="N104" s="499"/>
      <c r="O104" s="499"/>
      <c r="P104" s="499"/>
      <c r="Q104" s="499"/>
      <c r="R104" s="499"/>
      <c r="S104" s="499"/>
      <c r="T104" s="499"/>
      <c r="U104" s="499"/>
      <c r="V104" s="499"/>
      <c r="W104" s="499"/>
      <c r="X104" s="499"/>
      <c r="Y104" s="499"/>
      <c r="Z104" s="499"/>
      <c r="AA104" s="499"/>
      <c r="AB104" s="499"/>
    </row>
    <row r="105" spans="2:28">
      <c r="B105" s="499"/>
      <c r="C105" s="499"/>
      <c r="D105" s="499"/>
      <c r="E105" s="499"/>
      <c r="F105" s="499"/>
      <c r="G105" s="499"/>
      <c r="H105" s="499"/>
      <c r="I105" s="499"/>
      <c r="J105" s="499"/>
      <c r="K105" s="499"/>
      <c r="L105" s="499"/>
      <c r="M105" s="499"/>
      <c r="N105" s="499"/>
      <c r="O105" s="499"/>
      <c r="P105" s="499"/>
      <c r="Q105" s="499"/>
      <c r="R105" s="499"/>
      <c r="S105" s="499"/>
      <c r="T105" s="499"/>
      <c r="U105" s="499"/>
      <c r="V105" s="499"/>
      <c r="W105" s="499"/>
      <c r="X105" s="499"/>
      <c r="Y105" s="499"/>
      <c r="Z105" s="499"/>
      <c r="AA105" s="499"/>
      <c r="AB105" s="499"/>
    </row>
    <row r="106" spans="2:28">
      <c r="B106" s="499"/>
      <c r="C106" s="499"/>
      <c r="D106" s="499"/>
      <c r="E106" s="499"/>
      <c r="F106" s="499"/>
      <c r="G106" s="499"/>
      <c r="H106" s="499"/>
      <c r="I106" s="499"/>
      <c r="J106" s="499"/>
      <c r="K106" s="499"/>
      <c r="L106" s="499"/>
      <c r="M106" s="499"/>
      <c r="N106" s="499"/>
      <c r="O106" s="499"/>
      <c r="P106" s="499"/>
      <c r="Q106" s="499"/>
      <c r="R106" s="499"/>
      <c r="S106" s="499"/>
      <c r="T106" s="499"/>
      <c r="U106" s="499"/>
      <c r="V106" s="499"/>
      <c r="W106" s="499"/>
      <c r="X106" s="499"/>
      <c r="Y106" s="499"/>
      <c r="Z106" s="499"/>
      <c r="AA106" s="499"/>
      <c r="AB106" s="499"/>
    </row>
    <row r="107" spans="2:28">
      <c r="B107" s="499"/>
      <c r="C107" s="499"/>
      <c r="D107" s="499"/>
      <c r="E107" s="499"/>
      <c r="F107" s="499"/>
      <c r="G107" s="499"/>
      <c r="H107" s="499"/>
      <c r="I107" s="499"/>
      <c r="J107" s="499"/>
      <c r="K107" s="499"/>
      <c r="L107" s="499"/>
      <c r="M107" s="499"/>
      <c r="N107" s="499"/>
      <c r="O107" s="499"/>
      <c r="P107" s="499"/>
      <c r="Q107" s="499"/>
      <c r="R107" s="499"/>
      <c r="S107" s="499"/>
      <c r="T107" s="499"/>
      <c r="U107" s="499"/>
      <c r="V107" s="499"/>
      <c r="W107" s="499"/>
      <c r="X107" s="499"/>
      <c r="Y107" s="499"/>
      <c r="Z107" s="499"/>
      <c r="AA107" s="499"/>
      <c r="AB107" s="499"/>
    </row>
    <row r="108" spans="2:28">
      <c r="B108" s="499"/>
      <c r="C108" s="499"/>
      <c r="D108" s="499"/>
      <c r="E108" s="499"/>
      <c r="F108" s="499"/>
      <c r="G108" s="499"/>
      <c r="H108" s="499"/>
      <c r="I108" s="499"/>
      <c r="J108" s="499"/>
      <c r="K108" s="499"/>
      <c r="L108" s="499"/>
      <c r="M108" s="499"/>
      <c r="N108" s="499"/>
      <c r="O108" s="499"/>
      <c r="P108" s="499"/>
      <c r="Q108" s="499"/>
      <c r="R108" s="499"/>
      <c r="S108" s="499"/>
      <c r="T108" s="499"/>
      <c r="U108" s="499"/>
      <c r="V108" s="499"/>
      <c r="W108" s="499"/>
      <c r="X108" s="499"/>
      <c r="Y108" s="499"/>
      <c r="Z108" s="499"/>
      <c r="AA108" s="499"/>
      <c r="AB108" s="499"/>
    </row>
    <row r="109" spans="2:28">
      <c r="B109" s="499"/>
      <c r="C109" s="499"/>
      <c r="D109" s="499"/>
      <c r="E109" s="499"/>
      <c r="F109" s="499"/>
      <c r="G109" s="499"/>
      <c r="H109" s="499"/>
      <c r="I109" s="499"/>
      <c r="J109" s="499"/>
      <c r="K109" s="499"/>
      <c r="L109" s="499"/>
      <c r="M109" s="499"/>
      <c r="N109" s="499"/>
      <c r="O109" s="499"/>
      <c r="P109" s="499"/>
      <c r="Q109" s="499"/>
      <c r="R109" s="499"/>
      <c r="S109" s="499"/>
      <c r="T109" s="499"/>
      <c r="U109" s="499"/>
      <c r="V109" s="499"/>
      <c r="W109" s="499"/>
      <c r="X109" s="499"/>
      <c r="Y109" s="499"/>
      <c r="Z109" s="499"/>
      <c r="AA109" s="499"/>
      <c r="AB109" s="499"/>
    </row>
    <row r="110" spans="2:28">
      <c r="B110" s="499"/>
      <c r="C110" s="499"/>
      <c r="D110" s="499"/>
      <c r="E110" s="499"/>
      <c r="F110" s="499"/>
      <c r="G110" s="499"/>
      <c r="H110" s="499"/>
      <c r="I110" s="499"/>
      <c r="J110" s="499"/>
      <c r="K110" s="499"/>
      <c r="L110" s="499"/>
      <c r="M110" s="499"/>
      <c r="N110" s="499"/>
      <c r="O110" s="499"/>
      <c r="P110" s="499"/>
      <c r="Q110" s="499"/>
      <c r="R110" s="499"/>
      <c r="S110" s="499"/>
      <c r="T110" s="499"/>
      <c r="U110" s="499"/>
      <c r="V110" s="499"/>
      <c r="W110" s="499"/>
      <c r="X110" s="499"/>
      <c r="Y110" s="499"/>
      <c r="Z110" s="499"/>
      <c r="AA110" s="499"/>
      <c r="AB110" s="499"/>
    </row>
    <row r="111" spans="2:28">
      <c r="B111" s="499"/>
      <c r="C111" s="499"/>
      <c r="D111" s="499"/>
      <c r="E111" s="499"/>
      <c r="F111" s="499"/>
      <c r="G111" s="499"/>
      <c r="H111" s="499"/>
      <c r="I111" s="499"/>
      <c r="J111" s="499"/>
      <c r="K111" s="499"/>
      <c r="L111" s="499"/>
      <c r="M111" s="499"/>
      <c r="N111" s="499"/>
      <c r="O111" s="499"/>
      <c r="P111" s="499"/>
      <c r="Q111" s="499"/>
      <c r="R111" s="499"/>
      <c r="S111" s="499"/>
      <c r="T111" s="499"/>
      <c r="U111" s="499"/>
      <c r="V111" s="499"/>
      <c r="W111" s="499"/>
      <c r="X111" s="499"/>
      <c r="Y111" s="499"/>
      <c r="Z111" s="499"/>
      <c r="AA111" s="499"/>
      <c r="AB111" s="499"/>
    </row>
    <row r="112" spans="2:28">
      <c r="B112" s="499"/>
      <c r="C112" s="499"/>
      <c r="D112" s="499"/>
      <c r="E112" s="499"/>
      <c r="F112" s="499"/>
      <c r="G112" s="499"/>
      <c r="H112" s="499"/>
      <c r="I112" s="499"/>
      <c r="J112" s="499"/>
      <c r="K112" s="499"/>
      <c r="L112" s="499"/>
      <c r="M112" s="499"/>
      <c r="N112" s="499"/>
      <c r="O112" s="499"/>
      <c r="P112" s="499"/>
      <c r="Q112" s="499"/>
      <c r="R112" s="499"/>
      <c r="S112" s="499"/>
      <c r="T112" s="499"/>
      <c r="U112" s="499"/>
      <c r="V112" s="499"/>
      <c r="W112" s="499"/>
      <c r="X112" s="499"/>
      <c r="Y112" s="499"/>
      <c r="Z112" s="499"/>
      <c r="AA112" s="499"/>
      <c r="AB112" s="499"/>
    </row>
    <row r="113" spans="2:28">
      <c r="B113" s="499"/>
      <c r="C113" s="499"/>
      <c r="D113" s="499"/>
      <c r="E113" s="499"/>
      <c r="F113" s="499"/>
      <c r="G113" s="499"/>
      <c r="H113" s="499"/>
      <c r="I113" s="499"/>
      <c r="J113" s="499"/>
      <c r="K113" s="499"/>
      <c r="L113" s="499"/>
      <c r="M113" s="499"/>
      <c r="N113" s="499"/>
      <c r="O113" s="499"/>
      <c r="P113" s="499"/>
      <c r="Q113" s="499"/>
      <c r="R113" s="499"/>
      <c r="S113" s="499"/>
      <c r="T113" s="499"/>
      <c r="U113" s="499"/>
      <c r="V113" s="499"/>
      <c r="W113" s="499"/>
      <c r="X113" s="499"/>
      <c r="Y113" s="499"/>
      <c r="Z113" s="499"/>
      <c r="AA113" s="499"/>
      <c r="AB113" s="499"/>
    </row>
    <row r="114" spans="2:28">
      <c r="B114" s="499"/>
      <c r="C114" s="499"/>
      <c r="D114" s="499"/>
      <c r="E114" s="499"/>
      <c r="F114" s="499"/>
      <c r="G114" s="499"/>
      <c r="H114" s="499"/>
      <c r="I114" s="499"/>
      <c r="J114" s="499"/>
      <c r="K114" s="499"/>
      <c r="L114" s="499"/>
      <c r="M114" s="499"/>
      <c r="N114" s="499"/>
      <c r="O114" s="499"/>
      <c r="P114" s="499"/>
      <c r="Q114" s="499"/>
      <c r="R114" s="499"/>
      <c r="S114" s="499"/>
      <c r="T114" s="499"/>
      <c r="U114" s="499"/>
      <c r="V114" s="499"/>
      <c r="W114" s="499"/>
      <c r="X114" s="499"/>
      <c r="Y114" s="499"/>
      <c r="Z114" s="499"/>
      <c r="AA114" s="499"/>
      <c r="AB114" s="499"/>
    </row>
    <row r="115" spans="2:28">
      <c r="B115" s="499"/>
      <c r="C115" s="499"/>
      <c r="D115" s="499"/>
      <c r="E115" s="499"/>
      <c r="F115" s="499"/>
      <c r="G115" s="499"/>
      <c r="H115" s="499"/>
      <c r="I115" s="499"/>
      <c r="J115" s="499"/>
      <c r="K115" s="499"/>
      <c r="L115" s="499"/>
      <c r="M115" s="499"/>
      <c r="N115" s="499"/>
      <c r="O115" s="499"/>
      <c r="P115" s="499"/>
      <c r="Q115" s="499"/>
      <c r="R115" s="499"/>
      <c r="S115" s="499"/>
      <c r="T115" s="499"/>
      <c r="U115" s="499"/>
      <c r="V115" s="499"/>
      <c r="W115" s="499"/>
      <c r="X115" s="499"/>
      <c r="Y115" s="499"/>
      <c r="Z115" s="499"/>
      <c r="AA115" s="499"/>
      <c r="AB115" s="499"/>
    </row>
    <row r="116" spans="2:28">
      <c r="B116" s="499"/>
      <c r="C116" s="499"/>
      <c r="D116" s="499"/>
      <c r="E116" s="499"/>
      <c r="F116" s="499"/>
      <c r="G116" s="499"/>
      <c r="H116" s="499"/>
      <c r="I116" s="499"/>
      <c r="J116" s="499"/>
      <c r="K116" s="499"/>
      <c r="L116" s="499"/>
      <c r="M116" s="499"/>
      <c r="N116" s="499"/>
      <c r="O116" s="499"/>
      <c r="P116" s="499"/>
      <c r="Q116" s="499"/>
      <c r="R116" s="499"/>
      <c r="S116" s="499"/>
      <c r="T116" s="499"/>
      <c r="U116" s="499"/>
      <c r="V116" s="499"/>
      <c r="W116" s="499"/>
      <c r="X116" s="499"/>
      <c r="Y116" s="499"/>
      <c r="Z116" s="499"/>
      <c r="AA116" s="499"/>
      <c r="AB116" s="499"/>
    </row>
    <row r="117" spans="2:28">
      <c r="B117" s="499"/>
      <c r="C117" s="499"/>
      <c r="D117" s="499"/>
      <c r="E117" s="499"/>
      <c r="F117" s="499"/>
      <c r="G117" s="499"/>
      <c r="H117" s="499"/>
      <c r="I117" s="499"/>
      <c r="J117" s="499"/>
      <c r="K117" s="499"/>
      <c r="L117" s="499"/>
      <c r="M117" s="499"/>
      <c r="N117" s="499"/>
      <c r="O117" s="499"/>
      <c r="P117" s="499"/>
      <c r="Q117" s="499"/>
      <c r="R117" s="499"/>
      <c r="S117" s="499"/>
      <c r="T117" s="499"/>
      <c r="U117" s="499"/>
      <c r="V117" s="499"/>
      <c r="W117" s="499"/>
      <c r="X117" s="499"/>
      <c r="Y117" s="499"/>
      <c r="Z117" s="499"/>
      <c r="AA117" s="499"/>
      <c r="AB117" s="499"/>
    </row>
  </sheetData>
  <sheetProtection algorithmName="SHA-512" hashValue="Kh3cULA5xidVgr4tB574kZSi5ktNJRlRwm583jKoBdxDgZvyGZt1sjI8h1zfIY9Ht0aDIb6rit7MYzudWEl0gg==" saltValue="Gbxg0UVlMII+3rFzC9g+cg==" spinCount="100000" sheet="1" objects="1" scenarios="1" selectLockedCells="1"/>
  <mergeCells count="17">
    <mergeCell ref="L9:O9"/>
    <mergeCell ref="C9:D9"/>
    <mergeCell ref="C10:D10"/>
    <mergeCell ref="A1:O4"/>
    <mergeCell ref="E34:F34"/>
    <mergeCell ref="E36:F36"/>
    <mergeCell ref="C11:D11"/>
    <mergeCell ref="I11:I12"/>
    <mergeCell ref="J11:J12"/>
    <mergeCell ref="C12:D12"/>
    <mergeCell ref="C6:D6"/>
    <mergeCell ref="L10:O10"/>
    <mergeCell ref="J6:M6"/>
    <mergeCell ref="C7:D7"/>
    <mergeCell ref="C8:D8"/>
    <mergeCell ref="L7:O7"/>
    <mergeCell ref="L8:O8"/>
  </mergeCells>
  <conditionalFormatting sqref="G36">
    <cfRule type="cellIs" dxfId="19" priority="1" operator="between">
      <formula>10</formula>
      <formula>30</formula>
    </cfRule>
    <cfRule type="cellIs" dxfId="18" priority="2" operator="greaterThan">
      <formula>30</formula>
    </cfRule>
    <cfRule type="cellIs" dxfId="17" priority="3" operator="lessThan">
      <formula>10</formula>
    </cfRule>
  </conditionalFormatting>
  <pageMargins left="0.7" right="0.7" top="0.75" bottom="0.75" header="0.3" footer="0.3"/>
  <pageSetup scale="62" orientation="landscape" horizontalDpi="300" verticalDpi="300"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dimension ref="B2:AH33"/>
  <sheetViews>
    <sheetView workbookViewId="0">
      <selection activeCell="Q41" sqref="Q41"/>
    </sheetView>
  </sheetViews>
  <sheetFormatPr defaultRowHeight="12.75"/>
  <cols>
    <col min="1" max="16384" width="9.140625" style="163"/>
  </cols>
  <sheetData>
    <row r="2" spans="2:34" s="498" customFormat="1" ht="26.25" thickBot="1">
      <c r="B2" s="615" t="s">
        <v>591</v>
      </c>
      <c r="C2" s="614"/>
      <c r="D2" s="614"/>
      <c r="E2" s="614"/>
      <c r="F2" s="614"/>
      <c r="G2" s="614"/>
      <c r="H2" s="614"/>
      <c r="I2" s="614"/>
      <c r="J2" s="614"/>
      <c r="K2" s="515"/>
      <c r="L2" s="515"/>
      <c r="M2" s="515"/>
      <c r="N2" s="515"/>
      <c r="O2" s="515"/>
      <c r="P2" s="499"/>
      <c r="Q2" s="499"/>
      <c r="R2" s="499"/>
      <c r="S2" s="499"/>
    </row>
    <row r="3" spans="2:34" s="498" customFormat="1" ht="12" thickBot="1">
      <c r="B3" s="613"/>
      <c r="C3" s="612"/>
      <c r="D3" s="612"/>
      <c r="E3" s="612"/>
      <c r="F3" s="612"/>
      <c r="G3" s="612"/>
      <c r="H3" s="612"/>
      <c r="I3" s="612"/>
      <c r="J3" s="611"/>
      <c r="K3" s="515"/>
      <c r="L3" s="515"/>
      <c r="M3" s="515"/>
      <c r="N3" s="515"/>
      <c r="O3" s="515"/>
      <c r="P3" s="515"/>
      <c r="Q3" s="515"/>
      <c r="R3" s="515"/>
      <c r="S3" s="515"/>
    </row>
    <row r="4" spans="2:34" s="498" customFormat="1" thickTop="1">
      <c r="B4" s="610"/>
      <c r="C4" s="588"/>
      <c r="D4" s="602"/>
      <c r="E4" s="609" t="s">
        <v>590</v>
      </c>
      <c r="F4" s="608"/>
      <c r="G4" s="608"/>
      <c r="H4" s="607"/>
      <c r="I4" s="602"/>
      <c r="J4" s="582"/>
      <c r="K4" s="515"/>
      <c r="L4" s="515"/>
      <c r="M4" s="574" t="s">
        <v>589</v>
      </c>
      <c r="N4" s="515"/>
      <c r="O4" s="515"/>
      <c r="P4" s="515"/>
      <c r="Q4" s="515"/>
      <c r="R4" s="515"/>
      <c r="S4" s="515"/>
    </row>
    <row r="5" spans="2:34" s="498" customFormat="1" thickBot="1">
      <c r="B5" s="606"/>
      <c r="C5" s="600"/>
      <c r="D5" s="602"/>
      <c r="E5" s="605"/>
      <c r="F5" s="604" t="s">
        <v>588</v>
      </c>
      <c r="G5" s="604"/>
      <c r="H5" s="603"/>
      <c r="I5" s="602"/>
      <c r="J5" s="582"/>
      <c r="K5" s="515"/>
      <c r="L5" s="515"/>
      <c r="M5" s="574" t="s">
        <v>587</v>
      </c>
      <c r="N5" s="515"/>
      <c r="O5" s="515"/>
      <c r="P5" s="515"/>
      <c r="Q5" s="515"/>
      <c r="R5" s="515"/>
      <c r="S5" s="515"/>
    </row>
    <row r="6" spans="2:34" s="498" customFormat="1" thickBot="1">
      <c r="B6" s="587"/>
      <c r="C6" s="602"/>
      <c r="D6" s="602"/>
      <c r="E6" s="602"/>
      <c r="F6" s="602"/>
      <c r="G6" s="602"/>
      <c r="H6" s="602"/>
      <c r="I6" s="602"/>
      <c r="J6" s="582"/>
      <c r="K6" s="515"/>
      <c r="L6" s="515"/>
      <c r="M6" s="574" t="s">
        <v>586</v>
      </c>
      <c r="N6" s="515"/>
      <c r="O6" s="515"/>
      <c r="P6" s="515"/>
      <c r="Q6" s="515"/>
      <c r="R6" s="515"/>
      <c r="S6" s="515"/>
    </row>
    <row r="7" spans="2:34" s="498" customFormat="1" ht="11.25">
      <c r="B7" s="587" t="s">
        <v>585</v>
      </c>
      <c r="C7" s="591" t="s">
        <v>583</v>
      </c>
      <c r="D7" s="590"/>
      <c r="E7" s="589">
        <v>2</v>
      </c>
      <c r="F7" s="589">
        <v>3</v>
      </c>
      <c r="G7" s="589">
        <v>4</v>
      </c>
      <c r="H7" s="589">
        <v>5</v>
      </c>
      <c r="I7" s="588">
        <v>6</v>
      </c>
      <c r="J7" s="582"/>
      <c r="K7" s="515"/>
      <c r="L7" s="515"/>
      <c r="M7" s="515"/>
      <c r="N7" s="515"/>
      <c r="O7" s="515"/>
      <c r="P7" s="515"/>
      <c r="Q7" s="515"/>
      <c r="R7" s="515"/>
      <c r="S7" s="515"/>
    </row>
    <row r="8" spans="2:34" s="498" customFormat="1" thickBot="1">
      <c r="B8" s="587"/>
      <c r="C8" s="601" t="s">
        <v>585</v>
      </c>
      <c r="D8" s="585"/>
      <c r="E8" s="595">
        <v>3.27</v>
      </c>
      <c r="F8" s="595">
        <v>2.58</v>
      </c>
      <c r="G8" s="595">
        <v>2.2799999999999998</v>
      </c>
      <c r="H8" s="595">
        <v>2.11</v>
      </c>
      <c r="I8" s="600">
        <v>2</v>
      </c>
      <c r="J8" s="582"/>
      <c r="K8" s="515"/>
      <c r="L8" s="515"/>
      <c r="M8" s="574" t="s">
        <v>584</v>
      </c>
      <c r="N8" s="515"/>
      <c r="O8" s="515"/>
      <c r="P8" s="515"/>
      <c r="Q8" s="515"/>
      <c r="R8" s="515"/>
      <c r="S8" s="515"/>
    </row>
    <row r="9" spans="2:34" s="498" customFormat="1">
      <c r="B9" s="592" t="s">
        <v>581</v>
      </c>
      <c r="C9" s="591" t="s">
        <v>583</v>
      </c>
      <c r="D9" s="590"/>
      <c r="E9" s="599">
        <v>2</v>
      </c>
      <c r="F9" s="589">
        <v>3</v>
      </c>
      <c r="G9" s="589">
        <v>4</v>
      </c>
      <c r="H9" s="598">
        <v>5</v>
      </c>
      <c r="I9" s="597">
        <v>6</v>
      </c>
      <c r="J9" s="582"/>
      <c r="K9" s="515"/>
      <c r="L9" s="515"/>
      <c r="M9" s="574" t="s">
        <v>582</v>
      </c>
      <c r="N9" s="515"/>
      <c r="O9" s="515"/>
      <c r="P9" s="515"/>
      <c r="Q9" s="515"/>
      <c r="R9" s="515"/>
      <c r="S9" s="515"/>
    </row>
    <row r="10" spans="2:34" s="498" customFormat="1" ht="13.5" thickBot="1">
      <c r="B10" s="587"/>
      <c r="C10" s="586" t="s">
        <v>581</v>
      </c>
      <c r="D10" s="585"/>
      <c r="E10" s="596">
        <v>4.5599999999999996</v>
      </c>
      <c r="F10" s="595">
        <v>3.05</v>
      </c>
      <c r="G10" s="595">
        <v>2.5</v>
      </c>
      <c r="H10" s="594">
        <v>2.21</v>
      </c>
      <c r="I10" s="593">
        <v>2.04</v>
      </c>
      <c r="J10" s="582"/>
      <c r="K10" s="515"/>
      <c r="L10" s="515"/>
      <c r="M10" s="574" t="s">
        <v>580</v>
      </c>
      <c r="N10" s="515"/>
      <c r="O10" s="515"/>
      <c r="P10" s="515"/>
      <c r="Q10" s="515"/>
      <c r="R10" s="515"/>
      <c r="S10" s="515"/>
    </row>
    <row r="11" spans="2:34" s="498" customFormat="1">
      <c r="B11" s="592" t="s">
        <v>578</v>
      </c>
      <c r="C11" s="591" t="s">
        <v>579</v>
      </c>
      <c r="D11" s="590"/>
      <c r="E11" s="589">
        <v>2</v>
      </c>
      <c r="F11" s="589">
        <v>3</v>
      </c>
      <c r="G11" s="589">
        <v>4</v>
      </c>
      <c r="H11" s="589">
        <v>5</v>
      </c>
      <c r="I11" s="588">
        <v>6</v>
      </c>
      <c r="J11" s="582"/>
      <c r="K11" s="515"/>
      <c r="L11" s="515"/>
      <c r="M11" s="515"/>
      <c r="N11" s="515"/>
      <c r="O11" s="515"/>
      <c r="P11" s="515"/>
      <c r="Q11" s="515"/>
      <c r="R11" s="515"/>
      <c r="S11" s="515"/>
    </row>
    <row r="12" spans="2:34" s="498" customFormat="1" ht="13.5" thickBot="1">
      <c r="B12" s="587"/>
      <c r="C12" s="586" t="s">
        <v>578</v>
      </c>
      <c r="D12" s="585"/>
      <c r="E12" s="584">
        <v>3.65</v>
      </c>
      <c r="F12" s="584">
        <v>2.7</v>
      </c>
      <c r="G12" s="584">
        <v>2.2999999999999998</v>
      </c>
      <c r="H12" s="584">
        <v>2.08</v>
      </c>
      <c r="I12" s="583">
        <v>1.93</v>
      </c>
      <c r="J12" s="582"/>
      <c r="K12" s="515"/>
      <c r="L12" s="515"/>
      <c r="M12" s="574" t="s">
        <v>577</v>
      </c>
      <c r="N12" s="515"/>
      <c r="O12" s="515"/>
      <c r="P12" s="515"/>
      <c r="Q12" s="515"/>
      <c r="R12" s="515"/>
      <c r="S12" s="515"/>
    </row>
    <row r="13" spans="2:34" s="498" customFormat="1" thickBot="1">
      <c r="B13" s="581"/>
      <c r="C13" s="580"/>
      <c r="D13" s="580"/>
      <c r="E13" s="580"/>
      <c r="F13" s="580"/>
      <c r="G13" s="580"/>
      <c r="H13" s="580"/>
      <c r="I13" s="580"/>
      <c r="J13" s="579"/>
      <c r="K13" s="515"/>
      <c r="L13" s="515"/>
      <c r="M13" s="574" t="s">
        <v>576</v>
      </c>
      <c r="N13" s="515"/>
      <c r="O13" s="515"/>
      <c r="P13" s="515"/>
      <c r="Q13" s="515"/>
      <c r="R13" s="515"/>
      <c r="S13" s="515"/>
    </row>
    <row r="14" spans="2:34" s="498" customFormat="1">
      <c r="B14" s="499"/>
      <c r="C14" s="522"/>
      <c r="D14" s="499"/>
      <c r="E14" s="521"/>
      <c r="F14" s="521"/>
      <c r="G14" s="521"/>
      <c r="H14" s="578"/>
      <c r="I14" s="521"/>
      <c r="J14" s="521"/>
      <c r="K14" s="521"/>
      <c r="L14" s="578"/>
      <c r="M14" s="574" t="s">
        <v>575</v>
      </c>
      <c r="N14" s="521"/>
      <c r="O14" s="521"/>
      <c r="P14" s="578"/>
      <c r="Q14" s="499"/>
      <c r="R14" s="499"/>
      <c r="S14" s="499"/>
      <c r="T14" s="499"/>
      <c r="U14" s="499"/>
      <c r="V14" s="499"/>
      <c r="W14" s="499"/>
      <c r="X14" s="499"/>
      <c r="Y14" s="499"/>
      <c r="Z14" s="499"/>
      <c r="AA14" s="499"/>
      <c r="AB14" s="499"/>
      <c r="AC14" s="499"/>
      <c r="AD14" s="499"/>
      <c r="AE14" s="499"/>
      <c r="AF14" s="499"/>
      <c r="AG14" s="499"/>
      <c r="AH14" s="499"/>
    </row>
    <row r="15" spans="2:34" s="498" customFormat="1">
      <c r="B15" s="499"/>
      <c r="C15" s="522"/>
      <c r="D15" s="499"/>
      <c r="E15" s="521"/>
      <c r="F15" s="521"/>
      <c r="G15" s="521"/>
      <c r="H15" s="578"/>
      <c r="I15" s="521"/>
      <c r="J15" s="521"/>
      <c r="K15" s="521"/>
      <c r="L15" s="578"/>
      <c r="M15" s="574" t="s">
        <v>574</v>
      </c>
      <c r="N15" s="521"/>
      <c r="O15" s="521"/>
      <c r="P15" s="578"/>
      <c r="Q15" s="499"/>
      <c r="R15" s="499"/>
      <c r="S15" s="499"/>
      <c r="T15" s="499"/>
      <c r="U15" s="499"/>
      <c r="V15" s="499"/>
      <c r="W15" s="499"/>
      <c r="X15" s="499"/>
      <c r="Y15" s="499"/>
      <c r="Z15" s="499"/>
      <c r="AA15" s="499"/>
      <c r="AB15" s="499"/>
      <c r="AC15" s="499"/>
      <c r="AD15" s="499"/>
      <c r="AE15" s="499"/>
      <c r="AF15" s="499"/>
      <c r="AG15" s="499"/>
      <c r="AH15" s="499"/>
    </row>
    <row r="16" spans="2:34" s="498" customFormat="1">
      <c r="B16" s="499"/>
      <c r="C16" s="522"/>
      <c r="D16" s="499"/>
      <c r="E16" s="521"/>
      <c r="F16" s="521"/>
      <c r="G16" s="521"/>
      <c r="H16" s="578"/>
      <c r="I16" s="521"/>
      <c r="J16" s="521"/>
      <c r="K16" s="521"/>
      <c r="L16" s="578"/>
      <c r="M16" s="574" t="s">
        <v>573</v>
      </c>
      <c r="N16" s="521"/>
      <c r="O16" s="521"/>
      <c r="P16" s="578"/>
      <c r="Q16" s="499"/>
      <c r="R16" s="499"/>
      <c r="S16" s="499"/>
      <c r="T16" s="499"/>
      <c r="U16" s="499"/>
      <c r="V16" s="499"/>
      <c r="W16" s="499"/>
      <c r="X16" s="499"/>
      <c r="Y16" s="499"/>
      <c r="Z16" s="499"/>
      <c r="AA16" s="499"/>
      <c r="AB16" s="499"/>
      <c r="AC16" s="499"/>
      <c r="AD16" s="499"/>
      <c r="AE16" s="499"/>
      <c r="AF16" s="499"/>
      <c r="AG16" s="499"/>
      <c r="AH16" s="499"/>
    </row>
    <row r="17" spans="2:34" s="498" customFormat="1">
      <c r="B17" s="499"/>
      <c r="C17" s="522"/>
      <c r="D17" s="499"/>
      <c r="E17" s="521"/>
      <c r="F17" s="521"/>
      <c r="G17" s="521"/>
      <c r="H17" s="578"/>
      <c r="I17" s="521"/>
      <c r="J17" s="521"/>
      <c r="K17" s="521"/>
      <c r="L17" s="578"/>
      <c r="M17" s="574" t="s">
        <v>572</v>
      </c>
      <c r="N17" s="521"/>
      <c r="O17" s="521"/>
      <c r="P17" s="578"/>
      <c r="Q17" s="499"/>
      <c r="R17" s="499"/>
      <c r="S17" s="499"/>
      <c r="T17" s="499"/>
      <c r="U17" s="499"/>
      <c r="V17" s="499"/>
      <c r="W17" s="499"/>
      <c r="X17" s="499"/>
      <c r="Y17" s="499"/>
      <c r="Z17" s="499"/>
      <c r="AA17" s="499"/>
      <c r="AB17" s="499"/>
      <c r="AC17" s="499"/>
      <c r="AD17" s="499"/>
      <c r="AE17" s="499"/>
      <c r="AF17" s="499"/>
      <c r="AG17" s="499"/>
      <c r="AH17" s="499"/>
    </row>
    <row r="18" spans="2:34" s="498" customFormat="1">
      <c r="B18" s="499"/>
      <c r="C18" s="522"/>
      <c r="D18" s="499"/>
      <c r="E18" s="521"/>
      <c r="F18" s="521"/>
      <c r="G18" s="521"/>
      <c r="H18" s="578"/>
      <c r="I18" s="521"/>
      <c r="J18" s="521"/>
      <c r="K18" s="521"/>
      <c r="L18" s="578"/>
      <c r="M18" s="574" t="s">
        <v>571</v>
      </c>
      <c r="N18" s="521"/>
      <c r="O18" s="521"/>
      <c r="P18" s="578"/>
      <c r="Q18" s="499"/>
      <c r="R18" s="499"/>
      <c r="S18" s="499"/>
      <c r="T18" s="499"/>
      <c r="U18" s="499"/>
      <c r="V18" s="499"/>
      <c r="W18" s="499"/>
      <c r="X18" s="499"/>
      <c r="Y18" s="499"/>
      <c r="Z18" s="499"/>
      <c r="AA18" s="499"/>
      <c r="AB18" s="499"/>
      <c r="AC18" s="499"/>
      <c r="AD18" s="499"/>
      <c r="AE18" s="499"/>
      <c r="AF18" s="499"/>
      <c r="AG18" s="499"/>
      <c r="AH18" s="499"/>
    </row>
    <row r="19" spans="2:34" s="498" customFormat="1">
      <c r="B19" s="499"/>
      <c r="C19" s="522"/>
      <c r="D19" s="499"/>
      <c r="E19" s="521"/>
      <c r="F19" s="521"/>
      <c r="G19" s="521"/>
      <c r="H19" s="578"/>
      <c r="I19" s="521"/>
      <c r="J19" s="521"/>
      <c r="K19" s="521"/>
      <c r="L19" s="578"/>
      <c r="M19" s="574" t="s">
        <v>570</v>
      </c>
      <c r="N19" s="521"/>
      <c r="O19" s="521"/>
      <c r="P19" s="578"/>
      <c r="Q19" s="499"/>
      <c r="R19" s="499"/>
      <c r="S19" s="499"/>
      <c r="T19" s="499"/>
      <c r="U19" s="499"/>
      <c r="V19" s="499"/>
      <c r="W19" s="499"/>
      <c r="X19" s="499"/>
      <c r="Y19" s="499"/>
      <c r="Z19" s="499"/>
      <c r="AA19" s="499"/>
      <c r="AB19" s="499"/>
      <c r="AC19" s="499"/>
      <c r="AD19" s="499"/>
      <c r="AE19" s="499"/>
      <c r="AF19" s="499"/>
      <c r="AG19" s="499"/>
      <c r="AH19" s="499"/>
    </row>
    <row r="20" spans="2:34" s="498" customFormat="1">
      <c r="B20" s="499"/>
      <c r="C20" s="499"/>
      <c r="D20" s="499"/>
      <c r="E20" s="499"/>
      <c r="F20" s="577"/>
      <c r="G20" s="577"/>
      <c r="H20" s="499"/>
      <c r="I20" s="499"/>
      <c r="J20" s="576"/>
      <c r="K20" s="576"/>
      <c r="L20" s="499"/>
      <c r="M20" s="574" t="s">
        <v>569</v>
      </c>
      <c r="N20" s="576"/>
      <c r="O20" s="576"/>
      <c r="P20" s="499"/>
      <c r="Q20" s="499"/>
      <c r="R20" s="499"/>
      <c r="S20" s="499"/>
      <c r="T20" s="499"/>
      <c r="U20" s="499"/>
      <c r="V20" s="499"/>
      <c r="W20" s="499"/>
      <c r="X20" s="499"/>
      <c r="Y20" s="499"/>
      <c r="Z20" s="499"/>
      <c r="AA20" s="499"/>
      <c r="AB20" s="499"/>
      <c r="AC20" s="499"/>
      <c r="AD20" s="499"/>
      <c r="AE20" s="499"/>
      <c r="AF20" s="499"/>
      <c r="AG20" s="499"/>
      <c r="AH20" s="499"/>
    </row>
    <row r="21" spans="2:34" s="498" customFormat="1">
      <c r="B21" s="520"/>
      <c r="C21" s="519"/>
      <c r="D21" s="499"/>
      <c r="E21" s="499"/>
      <c r="F21" s="499"/>
      <c r="G21" s="499"/>
      <c r="H21" s="575"/>
      <c r="I21" s="499"/>
      <c r="J21" s="499"/>
      <c r="K21" s="499"/>
      <c r="L21" s="575"/>
      <c r="M21" s="574" t="s">
        <v>568</v>
      </c>
      <c r="N21" s="499"/>
      <c r="O21" s="499"/>
      <c r="P21" s="575"/>
      <c r="Q21" s="499"/>
      <c r="R21" s="499"/>
      <c r="S21" s="499"/>
      <c r="T21" s="499"/>
      <c r="U21" s="499"/>
      <c r="V21" s="499"/>
      <c r="W21" s="499"/>
      <c r="X21" s="499"/>
      <c r="Y21" s="499"/>
      <c r="Z21" s="499"/>
      <c r="AA21" s="499"/>
      <c r="AB21" s="499"/>
      <c r="AC21" s="499"/>
      <c r="AD21" s="499"/>
      <c r="AE21" s="499"/>
      <c r="AF21" s="499"/>
      <c r="AG21" s="499"/>
      <c r="AH21" s="499"/>
    </row>
    <row r="22" spans="2:34" s="498" customFormat="1">
      <c r="B22" s="520"/>
      <c r="C22" s="519"/>
      <c r="D22" s="499"/>
      <c r="E22" s="499"/>
      <c r="F22" s="499"/>
      <c r="G22" s="499"/>
      <c r="H22" s="575"/>
      <c r="I22" s="499"/>
      <c r="J22" s="499"/>
      <c r="K22" s="499"/>
      <c r="L22" s="575"/>
      <c r="M22" s="574" t="s">
        <v>567</v>
      </c>
      <c r="N22" s="499"/>
      <c r="O22" s="499"/>
      <c r="P22" s="575"/>
      <c r="Q22" s="499"/>
      <c r="R22" s="499"/>
      <c r="S22" s="499"/>
      <c r="T22" s="499"/>
      <c r="U22" s="499"/>
      <c r="V22" s="499"/>
      <c r="W22" s="499"/>
      <c r="X22" s="499"/>
      <c r="Y22" s="499"/>
      <c r="Z22" s="499"/>
      <c r="AA22" s="499"/>
      <c r="AB22" s="499"/>
      <c r="AC22" s="499"/>
      <c r="AD22" s="499"/>
      <c r="AE22" s="499"/>
      <c r="AF22" s="499"/>
      <c r="AG22" s="499"/>
      <c r="AH22" s="499"/>
    </row>
    <row r="24" spans="2:34">
      <c r="M24" s="574" t="s">
        <v>566</v>
      </c>
    </row>
    <row r="25" spans="2:34">
      <c r="M25" s="163">
        <v>2</v>
      </c>
      <c r="N25" s="163">
        <v>0.79790000000000005</v>
      </c>
    </row>
    <row r="26" spans="2:34">
      <c r="M26" s="163">
        <v>3</v>
      </c>
      <c r="N26" s="163">
        <v>0.86619999999999997</v>
      </c>
    </row>
    <row r="27" spans="2:34">
      <c r="M27" s="163">
        <v>4</v>
      </c>
      <c r="N27" s="163">
        <v>0.92130000000000001</v>
      </c>
    </row>
    <row r="28" spans="2:34">
      <c r="M28" s="163">
        <v>5</v>
      </c>
      <c r="N28" s="163">
        <v>0.94</v>
      </c>
    </row>
    <row r="29" spans="2:34">
      <c r="M29" s="163">
        <v>6</v>
      </c>
      <c r="N29" s="163">
        <v>0.95150000000000001</v>
      </c>
    </row>
    <row r="30" spans="2:34">
      <c r="M30" s="163">
        <v>7</v>
      </c>
      <c r="N30" s="163">
        <v>0.95740000000000003</v>
      </c>
    </row>
    <row r="31" spans="2:34">
      <c r="M31" s="163">
        <v>8</v>
      </c>
      <c r="N31" s="163">
        <v>0.96499999999999997</v>
      </c>
    </row>
    <row r="32" spans="2:34">
      <c r="M32" s="163">
        <v>9</v>
      </c>
      <c r="N32" s="163">
        <v>0.96930000000000005</v>
      </c>
    </row>
    <row r="33" spans="13:14">
      <c r="M33" s="163">
        <v>10</v>
      </c>
      <c r="N33" s="163">
        <v>0.97270000000000001</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0C72B-CC74-4FEC-BC4A-CA92E1350EC1}">
  <sheetPr codeName="Sheet30">
    <tabColor rgb="FFFF00FF"/>
  </sheetPr>
  <dimension ref="A1:J20"/>
  <sheetViews>
    <sheetView zoomScaleNormal="100" workbookViewId="0">
      <selection activeCell="L2" sqref="L2"/>
    </sheetView>
  </sheetViews>
  <sheetFormatPr defaultRowHeight="15"/>
  <cols>
    <col min="1" max="1" width="7.140625" style="680" bestFit="1" customWidth="1"/>
    <col min="2" max="2" width="8.140625" style="680" bestFit="1" customWidth="1"/>
    <col min="3" max="3" width="83.5703125" style="680" customWidth="1"/>
    <col min="4" max="4" width="24.85546875" style="680" customWidth="1"/>
    <col min="5" max="5" width="29" style="680" customWidth="1"/>
    <col min="6" max="6" width="21" style="680" customWidth="1"/>
    <col min="7" max="7" width="9.42578125" style="680" customWidth="1"/>
    <col min="8" max="8" width="9.140625" style="680"/>
    <col min="9" max="9" width="12.28515625" style="680" customWidth="1"/>
    <col min="10" max="10" width="14.85546875" style="680" customWidth="1"/>
    <col min="11" max="16384" width="9.140625" style="680"/>
  </cols>
  <sheetData>
    <row r="1" spans="1:10" ht="21">
      <c r="A1" s="822" t="s">
        <v>757</v>
      </c>
      <c r="B1" s="822"/>
      <c r="C1" s="822"/>
      <c r="D1" s="823"/>
      <c r="E1" s="824" t="s">
        <v>758</v>
      </c>
      <c r="F1" s="824"/>
      <c r="G1" s="824"/>
      <c r="H1" s="824"/>
      <c r="I1" s="824"/>
      <c r="J1" s="824"/>
    </row>
    <row r="2" spans="1:10" ht="42">
      <c r="A2" s="698" t="s">
        <v>759</v>
      </c>
      <c r="B2" s="699" t="s">
        <v>760</v>
      </c>
      <c r="C2" s="700" t="s">
        <v>761</v>
      </c>
      <c r="D2" s="699" t="s">
        <v>762</v>
      </c>
      <c r="E2" s="699" t="s">
        <v>763</v>
      </c>
      <c r="F2" s="699" t="s">
        <v>764</v>
      </c>
      <c r="G2" s="700" t="s">
        <v>765</v>
      </c>
      <c r="H2" s="700" t="s">
        <v>766</v>
      </c>
      <c r="I2" s="700" t="s">
        <v>767</v>
      </c>
      <c r="J2" s="700" t="s">
        <v>768</v>
      </c>
    </row>
    <row r="3" spans="1:10" ht="18.75">
      <c r="A3" s="685" t="s">
        <v>769</v>
      </c>
      <c r="B3" s="685">
        <v>1</v>
      </c>
      <c r="C3" s="686" t="s">
        <v>841</v>
      </c>
      <c r="D3" s="685"/>
      <c r="E3" s="687"/>
      <c r="F3" s="687"/>
      <c r="G3" s="687"/>
      <c r="H3" s="687"/>
      <c r="I3" s="687"/>
      <c r="J3" s="687"/>
    </row>
    <row r="4" spans="1:10" ht="112.5">
      <c r="A4" s="685" t="s">
        <v>769</v>
      </c>
      <c r="B4" s="685">
        <v>2</v>
      </c>
      <c r="C4" s="686" t="s">
        <v>842</v>
      </c>
      <c r="D4" s="685"/>
      <c r="E4" s="687"/>
      <c r="F4" s="687"/>
      <c r="G4" s="687"/>
      <c r="H4" s="687"/>
      <c r="I4" s="687"/>
      <c r="J4" s="687"/>
    </row>
    <row r="5" spans="1:10" ht="37.5">
      <c r="A5" s="685" t="s">
        <v>769</v>
      </c>
      <c r="B5" s="685">
        <v>3</v>
      </c>
      <c r="C5" s="686" t="s">
        <v>843</v>
      </c>
      <c r="D5" s="685"/>
      <c r="E5" s="687"/>
      <c r="F5" s="687"/>
      <c r="G5" s="687"/>
      <c r="H5" s="687"/>
      <c r="I5" s="687"/>
      <c r="J5" s="687"/>
    </row>
    <row r="6" spans="1:10" ht="37.5">
      <c r="A6" s="685" t="s">
        <v>769</v>
      </c>
      <c r="B6" s="685">
        <v>4</v>
      </c>
      <c r="C6" s="686" t="s">
        <v>838</v>
      </c>
      <c r="D6" s="685"/>
      <c r="E6" s="687"/>
      <c r="F6" s="687"/>
      <c r="G6" s="687"/>
      <c r="H6" s="687"/>
      <c r="I6" s="687"/>
      <c r="J6" s="687"/>
    </row>
    <row r="7" spans="1:10" ht="37.5">
      <c r="A7" s="685" t="s">
        <v>769</v>
      </c>
      <c r="B7" s="685">
        <v>5</v>
      </c>
      <c r="C7" s="686" t="s">
        <v>844</v>
      </c>
      <c r="D7" s="685"/>
      <c r="E7" s="687"/>
      <c r="F7" s="687"/>
      <c r="G7" s="687"/>
      <c r="H7" s="687"/>
      <c r="I7" s="687"/>
      <c r="J7" s="687"/>
    </row>
    <row r="8" spans="1:10" ht="37.5">
      <c r="A8" s="685" t="s">
        <v>769</v>
      </c>
      <c r="B8" s="685">
        <v>6</v>
      </c>
      <c r="C8" s="686" t="s">
        <v>845</v>
      </c>
      <c r="D8" s="685"/>
      <c r="E8" s="687"/>
      <c r="F8" s="687"/>
      <c r="G8" s="687"/>
      <c r="H8" s="687"/>
      <c r="I8" s="687"/>
      <c r="J8" s="687"/>
    </row>
    <row r="9" spans="1:10" ht="37.5">
      <c r="A9" s="685" t="s">
        <v>769</v>
      </c>
      <c r="B9" s="685">
        <v>7</v>
      </c>
      <c r="C9" s="686" t="s">
        <v>846</v>
      </c>
      <c r="D9" s="685"/>
      <c r="E9" s="687"/>
      <c r="F9" s="687"/>
      <c r="G9" s="687"/>
      <c r="H9" s="687"/>
      <c r="I9" s="687"/>
      <c r="J9" s="687"/>
    </row>
    <row r="10" spans="1:10" ht="37.5">
      <c r="A10" s="685" t="s">
        <v>769</v>
      </c>
      <c r="B10" s="685">
        <v>8</v>
      </c>
      <c r="C10" s="686" t="s">
        <v>847</v>
      </c>
      <c r="D10" s="685"/>
      <c r="E10" s="687"/>
      <c r="F10" s="687"/>
      <c r="G10" s="687"/>
      <c r="H10" s="687"/>
      <c r="I10" s="687"/>
      <c r="J10" s="687"/>
    </row>
    <row r="11" spans="1:10" ht="18.75">
      <c r="A11" s="685" t="s">
        <v>769</v>
      </c>
      <c r="B11" s="685">
        <v>9</v>
      </c>
      <c r="C11" s="686" t="s">
        <v>848</v>
      </c>
      <c r="D11" s="685"/>
      <c r="E11" s="687"/>
      <c r="F11" s="687"/>
      <c r="G11" s="687"/>
      <c r="H11" s="687"/>
      <c r="I11" s="687"/>
      <c r="J11" s="687"/>
    </row>
    <row r="12" spans="1:10" ht="18.75">
      <c r="A12" s="685" t="s">
        <v>778</v>
      </c>
      <c r="B12" s="685">
        <v>10</v>
      </c>
      <c r="C12" s="686" t="s">
        <v>849</v>
      </c>
      <c r="D12" s="685"/>
      <c r="E12" s="687"/>
      <c r="F12" s="687"/>
      <c r="G12" s="687"/>
      <c r="H12" s="687"/>
      <c r="I12" s="687"/>
      <c r="J12" s="687"/>
    </row>
    <row r="13" spans="1:10" ht="37.5">
      <c r="A13" s="685" t="s">
        <v>769</v>
      </c>
      <c r="B13" s="685">
        <v>11</v>
      </c>
      <c r="C13" s="686" t="s">
        <v>850</v>
      </c>
      <c r="D13" s="696"/>
      <c r="E13" s="687"/>
      <c r="F13" s="687"/>
      <c r="G13" s="687"/>
      <c r="H13" s="687"/>
      <c r="I13" s="687"/>
      <c r="J13" s="687"/>
    </row>
    <row r="14" spans="1:10" ht="56.25">
      <c r="A14" s="685" t="s">
        <v>825</v>
      </c>
      <c r="B14" s="685">
        <v>12</v>
      </c>
      <c r="C14" s="686" t="s">
        <v>851</v>
      </c>
      <c r="D14" s="685"/>
      <c r="E14" s="687"/>
      <c r="F14" s="687"/>
      <c r="G14" s="687"/>
      <c r="H14" s="687"/>
      <c r="I14" s="687"/>
      <c r="J14" s="687"/>
    </row>
    <row r="15" spans="1:10" ht="37.5">
      <c r="A15" s="685" t="s">
        <v>825</v>
      </c>
      <c r="B15" s="685">
        <v>13</v>
      </c>
      <c r="C15" s="686" t="s">
        <v>852</v>
      </c>
      <c r="D15" s="685"/>
      <c r="E15" s="687"/>
      <c r="F15" s="687"/>
      <c r="G15" s="687"/>
      <c r="H15" s="687"/>
      <c r="I15" s="687"/>
      <c r="J15" s="687"/>
    </row>
    <row r="16" spans="1:10" ht="19.5" thickBot="1">
      <c r="B16" s="690"/>
      <c r="C16" s="690"/>
      <c r="D16" s="690"/>
      <c r="E16" s="690"/>
      <c r="F16" s="690"/>
      <c r="G16" s="690"/>
      <c r="H16" s="690"/>
      <c r="I16" s="690"/>
      <c r="J16" s="690"/>
    </row>
    <row r="17" spans="2:9" ht="20.25" customHeight="1">
      <c r="B17" s="825" t="s">
        <v>781</v>
      </c>
      <c r="C17" s="691" t="s">
        <v>782</v>
      </c>
      <c r="D17" s="690"/>
      <c r="E17" s="690"/>
      <c r="F17" s="825" t="s">
        <v>783</v>
      </c>
      <c r="G17" s="1061" t="s">
        <v>818</v>
      </c>
      <c r="H17" s="1061"/>
      <c r="I17" s="1062"/>
    </row>
    <row r="18" spans="2:9" ht="18.75">
      <c r="B18" s="1060"/>
      <c r="C18" s="695" t="s">
        <v>839</v>
      </c>
      <c r="D18" s="690"/>
      <c r="E18" s="690"/>
      <c r="F18" s="1060"/>
      <c r="G18" s="1063" t="s">
        <v>819</v>
      </c>
      <c r="H18" s="1063"/>
      <c r="I18" s="1064"/>
    </row>
    <row r="19" spans="2:9" ht="19.5" thickBot="1">
      <c r="B19" s="826"/>
      <c r="C19" s="692" t="s">
        <v>853</v>
      </c>
      <c r="F19" s="1060"/>
      <c r="G19" s="1063" t="s">
        <v>820</v>
      </c>
      <c r="H19" s="1063"/>
      <c r="I19" s="1064"/>
    </row>
    <row r="20" spans="2:9" ht="19.5" thickBot="1">
      <c r="F20" s="826"/>
      <c r="G20" s="1065" t="s">
        <v>821</v>
      </c>
      <c r="H20" s="1065"/>
      <c r="I20" s="1066"/>
    </row>
  </sheetData>
  <mergeCells count="8">
    <mergeCell ref="A1:D1"/>
    <mergeCell ref="E1:J1"/>
    <mergeCell ref="B17:B19"/>
    <mergeCell ref="F17:F20"/>
    <mergeCell ref="G17:I17"/>
    <mergeCell ref="G18:I18"/>
    <mergeCell ref="G19:I19"/>
    <mergeCell ref="G20:I20"/>
  </mergeCells>
  <conditionalFormatting sqref="D3:D11 D13:D15">
    <cfRule type="cellIs" dxfId="16" priority="4" operator="equal">
      <formula>"No"</formula>
    </cfRule>
    <cfRule type="cellIs" dxfId="15" priority="5" operator="equal">
      <formula>"Yes"</formula>
    </cfRule>
  </conditionalFormatting>
  <conditionalFormatting sqref="D12">
    <cfRule type="cellIs" dxfId="14" priority="2" operator="equal">
      <formula>"No"</formula>
    </cfRule>
    <cfRule type="cellIs" dxfId="13" priority="3" operator="equal">
      <formula>"Yes"</formula>
    </cfRule>
  </conditionalFormatting>
  <conditionalFormatting sqref="D13">
    <cfRule type="cellIs" dxfId="12" priority="1" operator="equal">
      <formula>"No [see questions 12-13]"</formula>
    </cfRule>
  </conditionalFormatting>
  <dataValidations count="3">
    <dataValidation type="list" allowBlank="1" showInputMessage="1" showErrorMessage="1" sqref="D13" xr:uid="{9C6336C3-4947-4C3D-8A74-BE9E3F261C46}">
      <formula1>"Yes,No [see questions 12-13]"</formula1>
    </dataValidation>
    <dataValidation type="list" allowBlank="1" showInputMessage="1" showErrorMessage="1" sqref="I3:I15" xr:uid="{FA82602A-982A-4411-93E6-C9EA3ADE84D7}">
      <formula1>"25%,50%,75%,100%"</formula1>
    </dataValidation>
    <dataValidation type="list" allowBlank="1" showInputMessage="1" showErrorMessage="1" sqref="D3:D12 D14:D15" xr:uid="{586BCAD0-C389-4751-93AE-8CFAAAAAC4F7}">
      <formula1>"Yes,No"</formula1>
    </dataValidation>
  </dataValidation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theme="9" tint="-0.249977111117893"/>
    <pageSetUpPr fitToPage="1"/>
  </sheetPr>
  <dimension ref="A1:P125"/>
  <sheetViews>
    <sheetView zoomScale="70" workbookViewId="0">
      <selection activeCell="G23" sqref="G23"/>
    </sheetView>
  </sheetViews>
  <sheetFormatPr defaultRowHeight="12.75"/>
  <cols>
    <col min="1" max="1" width="9.140625" style="169"/>
    <col min="2" max="2" width="10.5703125" style="169" customWidth="1"/>
    <col min="3" max="3" width="14.140625" style="169" customWidth="1"/>
    <col min="4" max="4" width="11" style="169" customWidth="1"/>
    <col min="5" max="7" width="9.140625" style="169"/>
    <col min="8" max="8" width="16.85546875" style="169" customWidth="1"/>
    <col min="9" max="9" width="13" style="169" customWidth="1"/>
    <col min="10" max="10" width="10" style="169" customWidth="1"/>
    <col min="11" max="11" width="14.85546875" style="169" customWidth="1"/>
    <col min="12" max="12" width="14.5703125" style="169" customWidth="1"/>
    <col min="13" max="13" width="12" style="169" customWidth="1"/>
    <col min="14" max="14" width="13" style="169" customWidth="1"/>
    <col min="15" max="15" width="15.42578125" style="169" customWidth="1"/>
    <col min="16" max="16" width="33.5703125" style="169" customWidth="1"/>
    <col min="17" max="257" width="9.140625" style="169"/>
    <col min="258" max="258" width="10.5703125" style="169" customWidth="1"/>
    <col min="259" max="259" width="14.140625" style="169" customWidth="1"/>
    <col min="260" max="260" width="11" style="169" customWidth="1"/>
    <col min="261" max="263" width="9.140625" style="169"/>
    <col min="264" max="264" width="16.85546875" style="169" customWidth="1"/>
    <col min="265" max="265" width="13" style="169" customWidth="1"/>
    <col min="266" max="266" width="10" style="169" customWidth="1"/>
    <col min="267" max="267" width="14.85546875" style="169" customWidth="1"/>
    <col min="268" max="268" width="14.5703125" style="169" customWidth="1"/>
    <col min="269" max="269" width="12" style="169" customWidth="1"/>
    <col min="270" max="513" width="9.140625" style="169"/>
    <col min="514" max="514" width="10.5703125" style="169" customWidth="1"/>
    <col min="515" max="515" width="14.140625" style="169" customWidth="1"/>
    <col min="516" max="516" width="11" style="169" customWidth="1"/>
    <col min="517" max="519" width="9.140625" style="169"/>
    <col min="520" max="520" width="16.85546875" style="169" customWidth="1"/>
    <col min="521" max="521" width="13" style="169" customWidth="1"/>
    <col min="522" max="522" width="10" style="169" customWidth="1"/>
    <col min="523" max="523" width="14.85546875" style="169" customWidth="1"/>
    <col min="524" max="524" width="14.5703125" style="169" customWidth="1"/>
    <col min="525" max="525" width="12" style="169" customWidth="1"/>
    <col min="526" max="769" width="9.140625" style="169"/>
    <col min="770" max="770" width="10.5703125" style="169" customWidth="1"/>
    <col min="771" max="771" width="14.140625" style="169" customWidth="1"/>
    <col min="772" max="772" width="11" style="169" customWidth="1"/>
    <col min="773" max="775" width="9.140625" style="169"/>
    <col min="776" max="776" width="16.85546875" style="169" customWidth="1"/>
    <col min="777" max="777" width="13" style="169" customWidth="1"/>
    <col min="778" max="778" width="10" style="169" customWidth="1"/>
    <col min="779" max="779" width="14.85546875" style="169" customWidth="1"/>
    <col min="780" max="780" width="14.5703125" style="169" customWidth="1"/>
    <col min="781" max="781" width="12" style="169" customWidth="1"/>
    <col min="782" max="1025" width="9.140625" style="169"/>
    <col min="1026" max="1026" width="10.5703125" style="169" customWidth="1"/>
    <col min="1027" max="1027" width="14.140625" style="169" customWidth="1"/>
    <col min="1028" max="1028" width="11" style="169" customWidth="1"/>
    <col min="1029" max="1031" width="9.140625" style="169"/>
    <col min="1032" max="1032" width="16.85546875" style="169" customWidth="1"/>
    <col min="1033" max="1033" width="13" style="169" customWidth="1"/>
    <col min="1034" max="1034" width="10" style="169" customWidth="1"/>
    <col min="1035" max="1035" width="14.85546875" style="169" customWidth="1"/>
    <col min="1036" max="1036" width="14.5703125" style="169" customWidth="1"/>
    <col min="1037" max="1037" width="12" style="169" customWidth="1"/>
    <col min="1038" max="1281" width="9.140625" style="169"/>
    <col min="1282" max="1282" width="10.5703125" style="169" customWidth="1"/>
    <col min="1283" max="1283" width="14.140625" style="169" customWidth="1"/>
    <col min="1284" max="1284" width="11" style="169" customWidth="1"/>
    <col min="1285" max="1287" width="9.140625" style="169"/>
    <col min="1288" max="1288" width="16.85546875" style="169" customWidth="1"/>
    <col min="1289" max="1289" width="13" style="169" customWidth="1"/>
    <col min="1290" max="1290" width="10" style="169" customWidth="1"/>
    <col min="1291" max="1291" width="14.85546875" style="169" customWidth="1"/>
    <col min="1292" max="1292" width="14.5703125" style="169" customWidth="1"/>
    <col min="1293" max="1293" width="12" style="169" customWidth="1"/>
    <col min="1294" max="1537" width="9.140625" style="169"/>
    <col min="1538" max="1538" width="10.5703125" style="169" customWidth="1"/>
    <col min="1539" max="1539" width="14.140625" style="169" customWidth="1"/>
    <col min="1540" max="1540" width="11" style="169" customWidth="1"/>
    <col min="1541" max="1543" width="9.140625" style="169"/>
    <col min="1544" max="1544" width="16.85546875" style="169" customWidth="1"/>
    <col min="1545" max="1545" width="13" style="169" customWidth="1"/>
    <col min="1546" max="1546" width="10" style="169" customWidth="1"/>
    <col min="1547" max="1547" width="14.85546875" style="169" customWidth="1"/>
    <col min="1548" max="1548" width="14.5703125" style="169" customWidth="1"/>
    <col min="1549" max="1549" width="12" style="169" customWidth="1"/>
    <col min="1550" max="1793" width="9.140625" style="169"/>
    <col min="1794" max="1794" width="10.5703125" style="169" customWidth="1"/>
    <col min="1795" max="1795" width="14.140625" style="169" customWidth="1"/>
    <col min="1796" max="1796" width="11" style="169" customWidth="1"/>
    <col min="1797" max="1799" width="9.140625" style="169"/>
    <col min="1800" max="1800" width="16.85546875" style="169" customWidth="1"/>
    <col min="1801" max="1801" width="13" style="169" customWidth="1"/>
    <col min="1802" max="1802" width="10" style="169" customWidth="1"/>
    <col min="1803" max="1803" width="14.85546875" style="169" customWidth="1"/>
    <col min="1804" max="1804" width="14.5703125" style="169" customWidth="1"/>
    <col min="1805" max="1805" width="12" style="169" customWidth="1"/>
    <col min="1806" max="2049" width="9.140625" style="169"/>
    <col min="2050" max="2050" width="10.5703125" style="169" customWidth="1"/>
    <col min="2051" max="2051" width="14.140625" style="169" customWidth="1"/>
    <col min="2052" max="2052" width="11" style="169" customWidth="1"/>
    <col min="2053" max="2055" width="9.140625" style="169"/>
    <col min="2056" max="2056" width="16.85546875" style="169" customWidth="1"/>
    <col min="2057" max="2057" width="13" style="169" customWidth="1"/>
    <col min="2058" max="2058" width="10" style="169" customWidth="1"/>
    <col min="2059" max="2059" width="14.85546875" style="169" customWidth="1"/>
    <col min="2060" max="2060" width="14.5703125" style="169" customWidth="1"/>
    <col min="2061" max="2061" width="12" style="169" customWidth="1"/>
    <col min="2062" max="2305" width="9.140625" style="169"/>
    <col min="2306" max="2306" width="10.5703125" style="169" customWidth="1"/>
    <col min="2307" max="2307" width="14.140625" style="169" customWidth="1"/>
    <col min="2308" max="2308" width="11" style="169" customWidth="1"/>
    <col min="2309" max="2311" width="9.140625" style="169"/>
    <col min="2312" max="2312" width="16.85546875" style="169" customWidth="1"/>
    <col min="2313" max="2313" width="13" style="169" customWidth="1"/>
    <col min="2314" max="2314" width="10" style="169" customWidth="1"/>
    <col min="2315" max="2315" width="14.85546875" style="169" customWidth="1"/>
    <col min="2316" max="2316" width="14.5703125" style="169" customWidth="1"/>
    <col min="2317" max="2317" width="12" style="169" customWidth="1"/>
    <col min="2318" max="2561" width="9.140625" style="169"/>
    <col min="2562" max="2562" width="10.5703125" style="169" customWidth="1"/>
    <col min="2563" max="2563" width="14.140625" style="169" customWidth="1"/>
    <col min="2564" max="2564" width="11" style="169" customWidth="1"/>
    <col min="2565" max="2567" width="9.140625" style="169"/>
    <col min="2568" max="2568" width="16.85546875" style="169" customWidth="1"/>
    <col min="2569" max="2569" width="13" style="169" customWidth="1"/>
    <col min="2570" max="2570" width="10" style="169" customWidth="1"/>
    <col min="2571" max="2571" width="14.85546875" style="169" customWidth="1"/>
    <col min="2572" max="2572" width="14.5703125" style="169" customWidth="1"/>
    <col min="2573" max="2573" width="12" style="169" customWidth="1"/>
    <col min="2574" max="2817" width="9.140625" style="169"/>
    <col min="2818" max="2818" width="10.5703125" style="169" customWidth="1"/>
    <col min="2819" max="2819" width="14.140625" style="169" customWidth="1"/>
    <col min="2820" max="2820" width="11" style="169" customWidth="1"/>
    <col min="2821" max="2823" width="9.140625" style="169"/>
    <col min="2824" max="2824" width="16.85546875" style="169" customWidth="1"/>
    <col min="2825" max="2825" width="13" style="169" customWidth="1"/>
    <col min="2826" max="2826" width="10" style="169" customWidth="1"/>
    <col min="2827" max="2827" width="14.85546875" style="169" customWidth="1"/>
    <col min="2828" max="2828" width="14.5703125" style="169" customWidth="1"/>
    <col min="2829" max="2829" width="12" style="169" customWidth="1"/>
    <col min="2830" max="3073" width="9.140625" style="169"/>
    <col min="3074" max="3074" width="10.5703125" style="169" customWidth="1"/>
    <col min="3075" max="3075" width="14.140625" style="169" customWidth="1"/>
    <col min="3076" max="3076" width="11" style="169" customWidth="1"/>
    <col min="3077" max="3079" width="9.140625" style="169"/>
    <col min="3080" max="3080" width="16.85546875" style="169" customWidth="1"/>
    <col min="3081" max="3081" width="13" style="169" customWidth="1"/>
    <col min="3082" max="3082" width="10" style="169" customWidth="1"/>
    <col min="3083" max="3083" width="14.85546875" style="169" customWidth="1"/>
    <col min="3084" max="3084" width="14.5703125" style="169" customWidth="1"/>
    <col min="3085" max="3085" width="12" style="169" customWidth="1"/>
    <col min="3086" max="3329" width="9.140625" style="169"/>
    <col min="3330" max="3330" width="10.5703125" style="169" customWidth="1"/>
    <col min="3331" max="3331" width="14.140625" style="169" customWidth="1"/>
    <col min="3332" max="3332" width="11" style="169" customWidth="1"/>
    <col min="3333" max="3335" width="9.140625" style="169"/>
    <col min="3336" max="3336" width="16.85546875" style="169" customWidth="1"/>
    <col min="3337" max="3337" width="13" style="169" customWidth="1"/>
    <col min="3338" max="3338" width="10" style="169" customWidth="1"/>
    <col min="3339" max="3339" width="14.85546875" style="169" customWidth="1"/>
    <col min="3340" max="3340" width="14.5703125" style="169" customWidth="1"/>
    <col min="3341" max="3341" width="12" style="169" customWidth="1"/>
    <col min="3342" max="3585" width="9.140625" style="169"/>
    <col min="3586" max="3586" width="10.5703125" style="169" customWidth="1"/>
    <col min="3587" max="3587" width="14.140625" style="169" customWidth="1"/>
    <col min="3588" max="3588" width="11" style="169" customWidth="1"/>
    <col min="3589" max="3591" width="9.140625" style="169"/>
    <col min="3592" max="3592" width="16.85546875" style="169" customWidth="1"/>
    <col min="3593" max="3593" width="13" style="169" customWidth="1"/>
    <col min="3594" max="3594" width="10" style="169" customWidth="1"/>
    <col min="3595" max="3595" width="14.85546875" style="169" customWidth="1"/>
    <col min="3596" max="3596" width="14.5703125" style="169" customWidth="1"/>
    <col min="3597" max="3597" width="12" style="169" customWidth="1"/>
    <col min="3598" max="3841" width="9.140625" style="169"/>
    <col min="3842" max="3842" width="10.5703125" style="169" customWidth="1"/>
    <col min="3843" max="3843" width="14.140625" style="169" customWidth="1"/>
    <col min="3844" max="3844" width="11" style="169" customWidth="1"/>
    <col min="3845" max="3847" width="9.140625" style="169"/>
    <col min="3848" max="3848" width="16.85546875" style="169" customWidth="1"/>
    <col min="3849" max="3849" width="13" style="169" customWidth="1"/>
    <col min="3850" max="3850" width="10" style="169" customWidth="1"/>
    <col min="3851" max="3851" width="14.85546875" style="169" customWidth="1"/>
    <col min="3852" max="3852" width="14.5703125" style="169" customWidth="1"/>
    <col min="3853" max="3853" width="12" style="169" customWidth="1"/>
    <col min="3854" max="4097" width="9.140625" style="169"/>
    <col min="4098" max="4098" width="10.5703125" style="169" customWidth="1"/>
    <col min="4099" max="4099" width="14.140625" style="169" customWidth="1"/>
    <col min="4100" max="4100" width="11" style="169" customWidth="1"/>
    <col min="4101" max="4103" width="9.140625" style="169"/>
    <col min="4104" max="4104" width="16.85546875" style="169" customWidth="1"/>
    <col min="4105" max="4105" width="13" style="169" customWidth="1"/>
    <col min="4106" max="4106" width="10" style="169" customWidth="1"/>
    <col min="4107" max="4107" width="14.85546875" style="169" customWidth="1"/>
    <col min="4108" max="4108" width="14.5703125" style="169" customWidth="1"/>
    <col min="4109" max="4109" width="12" style="169" customWidth="1"/>
    <col min="4110" max="4353" width="9.140625" style="169"/>
    <col min="4354" max="4354" width="10.5703125" style="169" customWidth="1"/>
    <col min="4355" max="4355" width="14.140625" style="169" customWidth="1"/>
    <col min="4356" max="4356" width="11" style="169" customWidth="1"/>
    <col min="4357" max="4359" width="9.140625" style="169"/>
    <col min="4360" max="4360" width="16.85546875" style="169" customWidth="1"/>
    <col min="4361" max="4361" width="13" style="169" customWidth="1"/>
    <col min="4362" max="4362" width="10" style="169" customWidth="1"/>
    <col min="4363" max="4363" width="14.85546875" style="169" customWidth="1"/>
    <col min="4364" max="4364" width="14.5703125" style="169" customWidth="1"/>
    <col min="4365" max="4365" width="12" style="169" customWidth="1"/>
    <col min="4366" max="4609" width="9.140625" style="169"/>
    <col min="4610" max="4610" width="10.5703125" style="169" customWidth="1"/>
    <col min="4611" max="4611" width="14.140625" style="169" customWidth="1"/>
    <col min="4612" max="4612" width="11" style="169" customWidth="1"/>
    <col min="4613" max="4615" width="9.140625" style="169"/>
    <col min="4616" max="4616" width="16.85546875" style="169" customWidth="1"/>
    <col min="4617" max="4617" width="13" style="169" customWidth="1"/>
    <col min="4618" max="4618" width="10" style="169" customWidth="1"/>
    <col min="4619" max="4619" width="14.85546875" style="169" customWidth="1"/>
    <col min="4620" max="4620" width="14.5703125" style="169" customWidth="1"/>
    <col min="4621" max="4621" width="12" style="169" customWidth="1"/>
    <col min="4622" max="4865" width="9.140625" style="169"/>
    <col min="4866" max="4866" width="10.5703125" style="169" customWidth="1"/>
    <col min="4867" max="4867" width="14.140625" style="169" customWidth="1"/>
    <col min="4868" max="4868" width="11" style="169" customWidth="1"/>
    <col min="4869" max="4871" width="9.140625" style="169"/>
    <col min="4872" max="4872" width="16.85546875" style="169" customWidth="1"/>
    <col min="4873" max="4873" width="13" style="169" customWidth="1"/>
    <col min="4874" max="4874" width="10" style="169" customWidth="1"/>
    <col min="4875" max="4875" width="14.85546875" style="169" customWidth="1"/>
    <col min="4876" max="4876" width="14.5703125" style="169" customWidth="1"/>
    <col min="4877" max="4877" width="12" style="169" customWidth="1"/>
    <col min="4878" max="5121" width="9.140625" style="169"/>
    <col min="5122" max="5122" width="10.5703125" style="169" customWidth="1"/>
    <col min="5123" max="5123" width="14.140625" style="169" customWidth="1"/>
    <col min="5124" max="5124" width="11" style="169" customWidth="1"/>
    <col min="5125" max="5127" width="9.140625" style="169"/>
    <col min="5128" max="5128" width="16.85546875" style="169" customWidth="1"/>
    <col min="5129" max="5129" width="13" style="169" customWidth="1"/>
    <col min="5130" max="5130" width="10" style="169" customWidth="1"/>
    <col min="5131" max="5131" width="14.85546875" style="169" customWidth="1"/>
    <col min="5132" max="5132" width="14.5703125" style="169" customWidth="1"/>
    <col min="5133" max="5133" width="12" style="169" customWidth="1"/>
    <col min="5134" max="5377" width="9.140625" style="169"/>
    <col min="5378" max="5378" width="10.5703125" style="169" customWidth="1"/>
    <col min="5379" max="5379" width="14.140625" style="169" customWidth="1"/>
    <col min="5380" max="5380" width="11" style="169" customWidth="1"/>
    <col min="5381" max="5383" width="9.140625" style="169"/>
    <col min="5384" max="5384" width="16.85546875" style="169" customWidth="1"/>
    <col min="5385" max="5385" width="13" style="169" customWidth="1"/>
    <col min="5386" max="5386" width="10" style="169" customWidth="1"/>
    <col min="5387" max="5387" width="14.85546875" style="169" customWidth="1"/>
    <col min="5388" max="5388" width="14.5703125" style="169" customWidth="1"/>
    <col min="5389" max="5389" width="12" style="169" customWidth="1"/>
    <col min="5390" max="5633" width="9.140625" style="169"/>
    <col min="5634" max="5634" width="10.5703125" style="169" customWidth="1"/>
    <col min="5635" max="5635" width="14.140625" style="169" customWidth="1"/>
    <col min="5636" max="5636" width="11" style="169" customWidth="1"/>
    <col min="5637" max="5639" width="9.140625" style="169"/>
    <col min="5640" max="5640" width="16.85546875" style="169" customWidth="1"/>
    <col min="5641" max="5641" width="13" style="169" customWidth="1"/>
    <col min="5642" max="5642" width="10" style="169" customWidth="1"/>
    <col min="5643" max="5643" width="14.85546875" style="169" customWidth="1"/>
    <col min="5644" max="5644" width="14.5703125" style="169" customWidth="1"/>
    <col min="5645" max="5645" width="12" style="169" customWidth="1"/>
    <col min="5646" max="5889" width="9.140625" style="169"/>
    <col min="5890" max="5890" width="10.5703125" style="169" customWidth="1"/>
    <col min="5891" max="5891" width="14.140625" style="169" customWidth="1"/>
    <col min="5892" max="5892" width="11" style="169" customWidth="1"/>
    <col min="5893" max="5895" width="9.140625" style="169"/>
    <col min="5896" max="5896" width="16.85546875" style="169" customWidth="1"/>
    <col min="5897" max="5897" width="13" style="169" customWidth="1"/>
    <col min="5898" max="5898" width="10" style="169" customWidth="1"/>
    <col min="5899" max="5899" width="14.85546875" style="169" customWidth="1"/>
    <col min="5900" max="5900" width="14.5703125" style="169" customWidth="1"/>
    <col min="5901" max="5901" width="12" style="169" customWidth="1"/>
    <col min="5902" max="6145" width="9.140625" style="169"/>
    <col min="6146" max="6146" width="10.5703125" style="169" customWidth="1"/>
    <col min="6147" max="6147" width="14.140625" style="169" customWidth="1"/>
    <col min="6148" max="6148" width="11" style="169" customWidth="1"/>
    <col min="6149" max="6151" width="9.140625" style="169"/>
    <col min="6152" max="6152" width="16.85546875" style="169" customWidth="1"/>
    <col min="6153" max="6153" width="13" style="169" customWidth="1"/>
    <col min="6154" max="6154" width="10" style="169" customWidth="1"/>
    <col min="6155" max="6155" width="14.85546875" style="169" customWidth="1"/>
    <col min="6156" max="6156" width="14.5703125" style="169" customWidth="1"/>
    <col min="6157" max="6157" width="12" style="169" customWidth="1"/>
    <col min="6158" max="6401" width="9.140625" style="169"/>
    <col min="6402" max="6402" width="10.5703125" style="169" customWidth="1"/>
    <col min="6403" max="6403" width="14.140625" style="169" customWidth="1"/>
    <col min="6404" max="6404" width="11" style="169" customWidth="1"/>
    <col min="6405" max="6407" width="9.140625" style="169"/>
    <col min="6408" max="6408" width="16.85546875" style="169" customWidth="1"/>
    <col min="6409" max="6409" width="13" style="169" customWidth="1"/>
    <col min="6410" max="6410" width="10" style="169" customWidth="1"/>
    <col min="6411" max="6411" width="14.85546875" style="169" customWidth="1"/>
    <col min="6412" max="6412" width="14.5703125" style="169" customWidth="1"/>
    <col min="6413" max="6413" width="12" style="169" customWidth="1"/>
    <col min="6414" max="6657" width="9.140625" style="169"/>
    <col min="6658" max="6658" width="10.5703125" style="169" customWidth="1"/>
    <col min="6659" max="6659" width="14.140625" style="169" customWidth="1"/>
    <col min="6660" max="6660" width="11" style="169" customWidth="1"/>
    <col min="6661" max="6663" width="9.140625" style="169"/>
    <col min="6664" max="6664" width="16.85546875" style="169" customWidth="1"/>
    <col min="6665" max="6665" width="13" style="169" customWidth="1"/>
    <col min="6666" max="6666" width="10" style="169" customWidth="1"/>
    <col min="6667" max="6667" width="14.85546875" style="169" customWidth="1"/>
    <col min="6668" max="6668" width="14.5703125" style="169" customWidth="1"/>
    <col min="6669" max="6669" width="12" style="169" customWidth="1"/>
    <col min="6670" max="6913" width="9.140625" style="169"/>
    <col min="6914" max="6914" width="10.5703125" style="169" customWidth="1"/>
    <col min="6915" max="6915" width="14.140625" style="169" customWidth="1"/>
    <col min="6916" max="6916" width="11" style="169" customWidth="1"/>
    <col min="6917" max="6919" width="9.140625" style="169"/>
    <col min="6920" max="6920" width="16.85546875" style="169" customWidth="1"/>
    <col min="6921" max="6921" width="13" style="169" customWidth="1"/>
    <col min="6922" max="6922" width="10" style="169" customWidth="1"/>
    <col min="6923" max="6923" width="14.85546875" style="169" customWidth="1"/>
    <col min="6924" max="6924" width="14.5703125" style="169" customWidth="1"/>
    <col min="6925" max="6925" width="12" style="169" customWidth="1"/>
    <col min="6926" max="7169" width="9.140625" style="169"/>
    <col min="7170" max="7170" width="10.5703125" style="169" customWidth="1"/>
    <col min="7171" max="7171" width="14.140625" style="169" customWidth="1"/>
    <col min="7172" max="7172" width="11" style="169" customWidth="1"/>
    <col min="7173" max="7175" width="9.140625" style="169"/>
    <col min="7176" max="7176" width="16.85546875" style="169" customWidth="1"/>
    <col min="7177" max="7177" width="13" style="169" customWidth="1"/>
    <col min="7178" max="7178" width="10" style="169" customWidth="1"/>
    <col min="7179" max="7179" width="14.85546875" style="169" customWidth="1"/>
    <col min="7180" max="7180" width="14.5703125" style="169" customWidth="1"/>
    <col min="7181" max="7181" width="12" style="169" customWidth="1"/>
    <col min="7182" max="7425" width="9.140625" style="169"/>
    <col min="7426" max="7426" width="10.5703125" style="169" customWidth="1"/>
    <col min="7427" max="7427" width="14.140625" style="169" customWidth="1"/>
    <col min="7428" max="7428" width="11" style="169" customWidth="1"/>
    <col min="7429" max="7431" width="9.140625" style="169"/>
    <col min="7432" max="7432" width="16.85546875" style="169" customWidth="1"/>
    <col min="7433" max="7433" width="13" style="169" customWidth="1"/>
    <col min="7434" max="7434" width="10" style="169" customWidth="1"/>
    <col min="7435" max="7435" width="14.85546875" style="169" customWidth="1"/>
    <col min="7436" max="7436" width="14.5703125" style="169" customWidth="1"/>
    <col min="7437" max="7437" width="12" style="169" customWidth="1"/>
    <col min="7438" max="7681" width="9.140625" style="169"/>
    <col min="7682" max="7682" width="10.5703125" style="169" customWidth="1"/>
    <col min="7683" max="7683" width="14.140625" style="169" customWidth="1"/>
    <col min="7684" max="7684" width="11" style="169" customWidth="1"/>
    <col min="7685" max="7687" width="9.140625" style="169"/>
    <col min="7688" max="7688" width="16.85546875" style="169" customWidth="1"/>
    <col min="7689" max="7689" width="13" style="169" customWidth="1"/>
    <col min="7690" max="7690" width="10" style="169" customWidth="1"/>
    <col min="7691" max="7691" width="14.85546875" style="169" customWidth="1"/>
    <col min="7692" max="7692" width="14.5703125" style="169" customWidth="1"/>
    <col min="7693" max="7693" width="12" style="169" customWidth="1"/>
    <col min="7694" max="7937" width="9.140625" style="169"/>
    <col min="7938" max="7938" width="10.5703125" style="169" customWidth="1"/>
    <col min="7939" max="7939" width="14.140625" style="169" customWidth="1"/>
    <col min="7940" max="7940" width="11" style="169" customWidth="1"/>
    <col min="7941" max="7943" width="9.140625" style="169"/>
    <col min="7944" max="7944" width="16.85546875" style="169" customWidth="1"/>
    <col min="7945" max="7945" width="13" style="169" customWidth="1"/>
    <col min="7946" max="7946" width="10" style="169" customWidth="1"/>
    <col min="7947" max="7947" width="14.85546875" style="169" customWidth="1"/>
    <col min="7948" max="7948" width="14.5703125" style="169" customWidth="1"/>
    <col min="7949" max="7949" width="12" style="169" customWidth="1"/>
    <col min="7950" max="8193" width="9.140625" style="169"/>
    <col min="8194" max="8194" width="10.5703125" style="169" customWidth="1"/>
    <col min="8195" max="8195" width="14.140625" style="169" customWidth="1"/>
    <col min="8196" max="8196" width="11" style="169" customWidth="1"/>
    <col min="8197" max="8199" width="9.140625" style="169"/>
    <col min="8200" max="8200" width="16.85546875" style="169" customWidth="1"/>
    <col min="8201" max="8201" width="13" style="169" customWidth="1"/>
    <col min="8202" max="8202" width="10" style="169" customWidth="1"/>
    <col min="8203" max="8203" width="14.85546875" style="169" customWidth="1"/>
    <col min="8204" max="8204" width="14.5703125" style="169" customWidth="1"/>
    <col min="8205" max="8205" width="12" style="169" customWidth="1"/>
    <col min="8206" max="8449" width="9.140625" style="169"/>
    <col min="8450" max="8450" width="10.5703125" style="169" customWidth="1"/>
    <col min="8451" max="8451" width="14.140625" style="169" customWidth="1"/>
    <col min="8452" max="8452" width="11" style="169" customWidth="1"/>
    <col min="8453" max="8455" width="9.140625" style="169"/>
    <col min="8456" max="8456" width="16.85546875" style="169" customWidth="1"/>
    <col min="8457" max="8457" width="13" style="169" customWidth="1"/>
    <col min="8458" max="8458" width="10" style="169" customWidth="1"/>
    <col min="8459" max="8459" width="14.85546875" style="169" customWidth="1"/>
    <col min="8460" max="8460" width="14.5703125" style="169" customWidth="1"/>
    <col min="8461" max="8461" width="12" style="169" customWidth="1"/>
    <col min="8462" max="8705" width="9.140625" style="169"/>
    <col min="8706" max="8706" width="10.5703125" style="169" customWidth="1"/>
    <col min="8707" max="8707" width="14.140625" style="169" customWidth="1"/>
    <col min="8708" max="8708" width="11" style="169" customWidth="1"/>
    <col min="8709" max="8711" width="9.140625" style="169"/>
    <col min="8712" max="8712" width="16.85546875" style="169" customWidth="1"/>
    <col min="8713" max="8713" width="13" style="169" customWidth="1"/>
    <col min="8714" max="8714" width="10" style="169" customWidth="1"/>
    <col min="8715" max="8715" width="14.85546875" style="169" customWidth="1"/>
    <col min="8716" max="8716" width="14.5703125" style="169" customWidth="1"/>
    <col min="8717" max="8717" width="12" style="169" customWidth="1"/>
    <col min="8718" max="8961" width="9.140625" style="169"/>
    <col min="8962" max="8962" width="10.5703125" style="169" customWidth="1"/>
    <col min="8963" max="8963" width="14.140625" style="169" customWidth="1"/>
    <col min="8964" max="8964" width="11" style="169" customWidth="1"/>
    <col min="8965" max="8967" width="9.140625" style="169"/>
    <col min="8968" max="8968" width="16.85546875" style="169" customWidth="1"/>
    <col min="8969" max="8969" width="13" style="169" customWidth="1"/>
    <col min="8970" max="8970" width="10" style="169" customWidth="1"/>
    <col min="8971" max="8971" width="14.85546875" style="169" customWidth="1"/>
    <col min="8972" max="8972" width="14.5703125" style="169" customWidth="1"/>
    <col min="8973" max="8973" width="12" style="169" customWidth="1"/>
    <col min="8974" max="9217" width="9.140625" style="169"/>
    <col min="9218" max="9218" width="10.5703125" style="169" customWidth="1"/>
    <col min="9219" max="9219" width="14.140625" style="169" customWidth="1"/>
    <col min="9220" max="9220" width="11" style="169" customWidth="1"/>
    <col min="9221" max="9223" width="9.140625" style="169"/>
    <col min="9224" max="9224" width="16.85546875" style="169" customWidth="1"/>
    <col min="9225" max="9225" width="13" style="169" customWidth="1"/>
    <col min="9226" max="9226" width="10" style="169" customWidth="1"/>
    <col min="9227" max="9227" width="14.85546875" style="169" customWidth="1"/>
    <col min="9228" max="9228" width="14.5703125" style="169" customWidth="1"/>
    <col min="9229" max="9229" width="12" style="169" customWidth="1"/>
    <col min="9230" max="9473" width="9.140625" style="169"/>
    <col min="9474" max="9474" width="10.5703125" style="169" customWidth="1"/>
    <col min="9475" max="9475" width="14.140625" style="169" customWidth="1"/>
    <col min="9476" max="9476" width="11" style="169" customWidth="1"/>
    <col min="9477" max="9479" width="9.140625" style="169"/>
    <col min="9480" max="9480" width="16.85546875" style="169" customWidth="1"/>
    <col min="9481" max="9481" width="13" style="169" customWidth="1"/>
    <col min="9482" max="9482" width="10" style="169" customWidth="1"/>
    <col min="9483" max="9483" width="14.85546875" style="169" customWidth="1"/>
    <col min="9484" max="9484" width="14.5703125" style="169" customWidth="1"/>
    <col min="9485" max="9485" width="12" style="169" customWidth="1"/>
    <col min="9486" max="9729" width="9.140625" style="169"/>
    <col min="9730" max="9730" width="10.5703125" style="169" customWidth="1"/>
    <col min="9731" max="9731" width="14.140625" style="169" customWidth="1"/>
    <col min="9732" max="9732" width="11" style="169" customWidth="1"/>
    <col min="9733" max="9735" width="9.140625" style="169"/>
    <col min="9736" max="9736" width="16.85546875" style="169" customWidth="1"/>
    <col min="9737" max="9737" width="13" style="169" customWidth="1"/>
    <col min="9738" max="9738" width="10" style="169" customWidth="1"/>
    <col min="9739" max="9739" width="14.85546875" style="169" customWidth="1"/>
    <col min="9740" max="9740" width="14.5703125" style="169" customWidth="1"/>
    <col min="9741" max="9741" width="12" style="169" customWidth="1"/>
    <col min="9742" max="9985" width="9.140625" style="169"/>
    <col min="9986" max="9986" width="10.5703125" style="169" customWidth="1"/>
    <col min="9987" max="9987" width="14.140625" style="169" customWidth="1"/>
    <col min="9988" max="9988" width="11" style="169" customWidth="1"/>
    <col min="9989" max="9991" width="9.140625" style="169"/>
    <col min="9992" max="9992" width="16.85546875" style="169" customWidth="1"/>
    <col min="9993" max="9993" width="13" style="169" customWidth="1"/>
    <col min="9994" max="9994" width="10" style="169" customWidth="1"/>
    <col min="9995" max="9995" width="14.85546875" style="169" customWidth="1"/>
    <col min="9996" max="9996" width="14.5703125" style="169" customWidth="1"/>
    <col min="9997" max="9997" width="12" style="169" customWidth="1"/>
    <col min="9998" max="10241" width="9.140625" style="169"/>
    <col min="10242" max="10242" width="10.5703125" style="169" customWidth="1"/>
    <col min="10243" max="10243" width="14.140625" style="169" customWidth="1"/>
    <col min="10244" max="10244" width="11" style="169" customWidth="1"/>
    <col min="10245" max="10247" width="9.140625" style="169"/>
    <col min="10248" max="10248" width="16.85546875" style="169" customWidth="1"/>
    <col min="10249" max="10249" width="13" style="169" customWidth="1"/>
    <col min="10250" max="10250" width="10" style="169" customWidth="1"/>
    <col min="10251" max="10251" width="14.85546875" style="169" customWidth="1"/>
    <col min="10252" max="10252" width="14.5703125" style="169" customWidth="1"/>
    <col min="10253" max="10253" width="12" style="169" customWidth="1"/>
    <col min="10254" max="10497" width="9.140625" style="169"/>
    <col min="10498" max="10498" width="10.5703125" style="169" customWidth="1"/>
    <col min="10499" max="10499" width="14.140625" style="169" customWidth="1"/>
    <col min="10500" max="10500" width="11" style="169" customWidth="1"/>
    <col min="10501" max="10503" width="9.140625" style="169"/>
    <col min="10504" max="10504" width="16.85546875" style="169" customWidth="1"/>
    <col min="10505" max="10505" width="13" style="169" customWidth="1"/>
    <col min="10506" max="10506" width="10" style="169" customWidth="1"/>
    <col min="10507" max="10507" width="14.85546875" style="169" customWidth="1"/>
    <col min="10508" max="10508" width="14.5703125" style="169" customWidth="1"/>
    <col min="10509" max="10509" width="12" style="169" customWidth="1"/>
    <col min="10510" max="10753" width="9.140625" style="169"/>
    <col min="10754" max="10754" width="10.5703125" style="169" customWidth="1"/>
    <col min="10755" max="10755" width="14.140625" style="169" customWidth="1"/>
    <col min="10756" max="10756" width="11" style="169" customWidth="1"/>
    <col min="10757" max="10759" width="9.140625" style="169"/>
    <col min="10760" max="10760" width="16.85546875" style="169" customWidth="1"/>
    <col min="10761" max="10761" width="13" style="169" customWidth="1"/>
    <col min="10762" max="10762" width="10" style="169" customWidth="1"/>
    <col min="10763" max="10763" width="14.85546875" style="169" customWidth="1"/>
    <col min="10764" max="10764" width="14.5703125" style="169" customWidth="1"/>
    <col min="10765" max="10765" width="12" style="169" customWidth="1"/>
    <col min="10766" max="11009" width="9.140625" style="169"/>
    <col min="11010" max="11010" width="10.5703125" style="169" customWidth="1"/>
    <col min="11011" max="11011" width="14.140625" style="169" customWidth="1"/>
    <col min="11012" max="11012" width="11" style="169" customWidth="1"/>
    <col min="11013" max="11015" width="9.140625" style="169"/>
    <col min="11016" max="11016" width="16.85546875" style="169" customWidth="1"/>
    <col min="11017" max="11017" width="13" style="169" customWidth="1"/>
    <col min="11018" max="11018" width="10" style="169" customWidth="1"/>
    <col min="11019" max="11019" width="14.85546875" style="169" customWidth="1"/>
    <col min="11020" max="11020" width="14.5703125" style="169" customWidth="1"/>
    <col min="11021" max="11021" width="12" style="169" customWidth="1"/>
    <col min="11022" max="11265" width="9.140625" style="169"/>
    <col min="11266" max="11266" width="10.5703125" style="169" customWidth="1"/>
    <col min="11267" max="11267" width="14.140625" style="169" customWidth="1"/>
    <col min="11268" max="11268" width="11" style="169" customWidth="1"/>
    <col min="11269" max="11271" width="9.140625" style="169"/>
    <col min="11272" max="11272" width="16.85546875" style="169" customWidth="1"/>
    <col min="11273" max="11273" width="13" style="169" customWidth="1"/>
    <col min="11274" max="11274" width="10" style="169" customWidth="1"/>
    <col min="11275" max="11275" width="14.85546875" style="169" customWidth="1"/>
    <col min="11276" max="11276" width="14.5703125" style="169" customWidth="1"/>
    <col min="11277" max="11277" width="12" style="169" customWidth="1"/>
    <col min="11278" max="11521" width="9.140625" style="169"/>
    <col min="11522" max="11522" width="10.5703125" style="169" customWidth="1"/>
    <col min="11523" max="11523" width="14.140625" style="169" customWidth="1"/>
    <col min="11524" max="11524" width="11" style="169" customWidth="1"/>
    <col min="11525" max="11527" width="9.140625" style="169"/>
    <col min="11528" max="11528" width="16.85546875" style="169" customWidth="1"/>
    <col min="11529" max="11529" width="13" style="169" customWidth="1"/>
    <col min="11530" max="11530" width="10" style="169" customWidth="1"/>
    <col min="11531" max="11531" width="14.85546875" style="169" customWidth="1"/>
    <col min="11532" max="11532" width="14.5703125" style="169" customWidth="1"/>
    <col min="11533" max="11533" width="12" style="169" customWidth="1"/>
    <col min="11534" max="11777" width="9.140625" style="169"/>
    <col min="11778" max="11778" width="10.5703125" style="169" customWidth="1"/>
    <col min="11779" max="11779" width="14.140625" style="169" customWidth="1"/>
    <col min="11780" max="11780" width="11" style="169" customWidth="1"/>
    <col min="11781" max="11783" width="9.140625" style="169"/>
    <col min="11784" max="11784" width="16.85546875" style="169" customWidth="1"/>
    <col min="11785" max="11785" width="13" style="169" customWidth="1"/>
    <col min="11786" max="11786" width="10" style="169" customWidth="1"/>
    <col min="11787" max="11787" width="14.85546875" style="169" customWidth="1"/>
    <col min="11788" max="11788" width="14.5703125" style="169" customWidth="1"/>
    <col min="11789" max="11789" width="12" style="169" customWidth="1"/>
    <col min="11790" max="12033" width="9.140625" style="169"/>
    <col min="12034" max="12034" width="10.5703125" style="169" customWidth="1"/>
    <col min="12035" max="12035" width="14.140625" style="169" customWidth="1"/>
    <col min="12036" max="12036" width="11" style="169" customWidth="1"/>
    <col min="12037" max="12039" width="9.140625" style="169"/>
    <col min="12040" max="12040" width="16.85546875" style="169" customWidth="1"/>
    <col min="12041" max="12041" width="13" style="169" customWidth="1"/>
    <col min="12042" max="12042" width="10" style="169" customWidth="1"/>
    <col min="12043" max="12043" width="14.85546875" style="169" customWidth="1"/>
    <col min="12044" max="12044" width="14.5703125" style="169" customWidth="1"/>
    <col min="12045" max="12045" width="12" style="169" customWidth="1"/>
    <col min="12046" max="12289" width="9.140625" style="169"/>
    <col min="12290" max="12290" width="10.5703125" style="169" customWidth="1"/>
    <col min="12291" max="12291" width="14.140625" style="169" customWidth="1"/>
    <col min="12292" max="12292" width="11" style="169" customWidth="1"/>
    <col min="12293" max="12295" width="9.140625" style="169"/>
    <col min="12296" max="12296" width="16.85546875" style="169" customWidth="1"/>
    <col min="12297" max="12297" width="13" style="169" customWidth="1"/>
    <col min="12298" max="12298" width="10" style="169" customWidth="1"/>
    <col min="12299" max="12299" width="14.85546875" style="169" customWidth="1"/>
    <col min="12300" max="12300" width="14.5703125" style="169" customWidth="1"/>
    <col min="12301" max="12301" width="12" style="169" customWidth="1"/>
    <col min="12302" max="12545" width="9.140625" style="169"/>
    <col min="12546" max="12546" width="10.5703125" style="169" customWidth="1"/>
    <col min="12547" max="12547" width="14.140625" style="169" customWidth="1"/>
    <col min="12548" max="12548" width="11" style="169" customWidth="1"/>
    <col min="12549" max="12551" width="9.140625" style="169"/>
    <col min="12552" max="12552" width="16.85546875" style="169" customWidth="1"/>
    <col min="12553" max="12553" width="13" style="169" customWidth="1"/>
    <col min="12554" max="12554" width="10" style="169" customWidth="1"/>
    <col min="12555" max="12555" width="14.85546875" style="169" customWidth="1"/>
    <col min="12556" max="12556" width="14.5703125" style="169" customWidth="1"/>
    <col min="12557" max="12557" width="12" style="169" customWidth="1"/>
    <col min="12558" max="12801" width="9.140625" style="169"/>
    <col min="12802" max="12802" width="10.5703125" style="169" customWidth="1"/>
    <col min="12803" max="12803" width="14.140625" style="169" customWidth="1"/>
    <col min="12804" max="12804" width="11" style="169" customWidth="1"/>
    <col min="12805" max="12807" width="9.140625" style="169"/>
    <col min="12808" max="12808" width="16.85546875" style="169" customWidth="1"/>
    <col min="12809" max="12809" width="13" style="169" customWidth="1"/>
    <col min="12810" max="12810" width="10" style="169" customWidth="1"/>
    <col min="12811" max="12811" width="14.85546875" style="169" customWidth="1"/>
    <col min="12812" max="12812" width="14.5703125" style="169" customWidth="1"/>
    <col min="12813" max="12813" width="12" style="169" customWidth="1"/>
    <col min="12814" max="13057" width="9.140625" style="169"/>
    <col min="13058" max="13058" width="10.5703125" style="169" customWidth="1"/>
    <col min="13059" max="13059" width="14.140625" style="169" customWidth="1"/>
    <col min="13060" max="13060" width="11" style="169" customWidth="1"/>
    <col min="13061" max="13063" width="9.140625" style="169"/>
    <col min="13064" max="13064" width="16.85546875" style="169" customWidth="1"/>
    <col min="13065" max="13065" width="13" style="169" customWidth="1"/>
    <col min="13066" max="13066" width="10" style="169" customWidth="1"/>
    <col min="13067" max="13067" width="14.85546875" style="169" customWidth="1"/>
    <col min="13068" max="13068" width="14.5703125" style="169" customWidth="1"/>
    <col min="13069" max="13069" width="12" style="169" customWidth="1"/>
    <col min="13070" max="13313" width="9.140625" style="169"/>
    <col min="13314" max="13314" width="10.5703125" style="169" customWidth="1"/>
    <col min="13315" max="13315" width="14.140625" style="169" customWidth="1"/>
    <col min="13316" max="13316" width="11" style="169" customWidth="1"/>
    <col min="13317" max="13319" width="9.140625" style="169"/>
    <col min="13320" max="13320" width="16.85546875" style="169" customWidth="1"/>
    <col min="13321" max="13321" width="13" style="169" customWidth="1"/>
    <col min="13322" max="13322" width="10" style="169" customWidth="1"/>
    <col min="13323" max="13323" width="14.85546875" style="169" customWidth="1"/>
    <col min="13324" max="13324" width="14.5703125" style="169" customWidth="1"/>
    <col min="13325" max="13325" width="12" style="169" customWidth="1"/>
    <col min="13326" max="13569" width="9.140625" style="169"/>
    <col min="13570" max="13570" width="10.5703125" style="169" customWidth="1"/>
    <col min="13571" max="13571" width="14.140625" style="169" customWidth="1"/>
    <col min="13572" max="13572" width="11" style="169" customWidth="1"/>
    <col min="13573" max="13575" width="9.140625" style="169"/>
    <col min="13576" max="13576" width="16.85546875" style="169" customWidth="1"/>
    <col min="13577" max="13577" width="13" style="169" customWidth="1"/>
    <col min="13578" max="13578" width="10" style="169" customWidth="1"/>
    <col min="13579" max="13579" width="14.85546875" style="169" customWidth="1"/>
    <col min="13580" max="13580" width="14.5703125" style="169" customWidth="1"/>
    <col min="13581" max="13581" width="12" style="169" customWidth="1"/>
    <col min="13582" max="13825" width="9.140625" style="169"/>
    <col min="13826" max="13826" width="10.5703125" style="169" customWidth="1"/>
    <col min="13827" max="13827" width="14.140625" style="169" customWidth="1"/>
    <col min="13828" max="13828" width="11" style="169" customWidth="1"/>
    <col min="13829" max="13831" width="9.140625" style="169"/>
    <col min="13832" max="13832" width="16.85546875" style="169" customWidth="1"/>
    <col min="13833" max="13833" width="13" style="169" customWidth="1"/>
    <col min="13834" max="13834" width="10" style="169" customWidth="1"/>
    <col min="13835" max="13835" width="14.85546875" style="169" customWidth="1"/>
    <col min="13836" max="13836" width="14.5703125" style="169" customWidth="1"/>
    <col min="13837" max="13837" width="12" style="169" customWidth="1"/>
    <col min="13838" max="14081" width="9.140625" style="169"/>
    <col min="14082" max="14082" width="10.5703125" style="169" customWidth="1"/>
    <col min="14083" max="14083" width="14.140625" style="169" customWidth="1"/>
    <col min="14084" max="14084" width="11" style="169" customWidth="1"/>
    <col min="14085" max="14087" width="9.140625" style="169"/>
    <col min="14088" max="14088" width="16.85546875" style="169" customWidth="1"/>
    <col min="14089" max="14089" width="13" style="169" customWidth="1"/>
    <col min="14090" max="14090" width="10" style="169" customWidth="1"/>
    <col min="14091" max="14091" width="14.85546875" style="169" customWidth="1"/>
    <col min="14092" max="14092" width="14.5703125" style="169" customWidth="1"/>
    <col min="14093" max="14093" width="12" style="169" customWidth="1"/>
    <col min="14094" max="14337" width="9.140625" style="169"/>
    <col min="14338" max="14338" width="10.5703125" style="169" customWidth="1"/>
    <col min="14339" max="14339" width="14.140625" style="169" customWidth="1"/>
    <col min="14340" max="14340" width="11" style="169" customWidth="1"/>
    <col min="14341" max="14343" width="9.140625" style="169"/>
    <col min="14344" max="14344" width="16.85546875" style="169" customWidth="1"/>
    <col min="14345" max="14345" width="13" style="169" customWidth="1"/>
    <col min="14346" max="14346" width="10" style="169" customWidth="1"/>
    <col min="14347" max="14347" width="14.85546875" style="169" customWidth="1"/>
    <col min="14348" max="14348" width="14.5703125" style="169" customWidth="1"/>
    <col min="14349" max="14349" width="12" style="169" customWidth="1"/>
    <col min="14350" max="14593" width="9.140625" style="169"/>
    <col min="14594" max="14594" width="10.5703125" style="169" customWidth="1"/>
    <col min="14595" max="14595" width="14.140625" style="169" customWidth="1"/>
    <col min="14596" max="14596" width="11" style="169" customWidth="1"/>
    <col min="14597" max="14599" width="9.140625" style="169"/>
    <col min="14600" max="14600" width="16.85546875" style="169" customWidth="1"/>
    <col min="14601" max="14601" width="13" style="169" customWidth="1"/>
    <col min="14602" max="14602" width="10" style="169" customWidth="1"/>
    <col min="14603" max="14603" width="14.85546875" style="169" customWidth="1"/>
    <col min="14604" max="14604" width="14.5703125" style="169" customWidth="1"/>
    <col min="14605" max="14605" width="12" style="169" customWidth="1"/>
    <col min="14606" max="14849" width="9.140625" style="169"/>
    <col min="14850" max="14850" width="10.5703125" style="169" customWidth="1"/>
    <col min="14851" max="14851" width="14.140625" style="169" customWidth="1"/>
    <col min="14852" max="14852" width="11" style="169" customWidth="1"/>
    <col min="14853" max="14855" width="9.140625" style="169"/>
    <col min="14856" max="14856" width="16.85546875" style="169" customWidth="1"/>
    <col min="14857" max="14857" width="13" style="169" customWidth="1"/>
    <col min="14858" max="14858" width="10" style="169" customWidth="1"/>
    <col min="14859" max="14859" width="14.85546875" style="169" customWidth="1"/>
    <col min="14860" max="14860" width="14.5703125" style="169" customWidth="1"/>
    <col min="14861" max="14861" width="12" style="169" customWidth="1"/>
    <col min="14862" max="15105" width="9.140625" style="169"/>
    <col min="15106" max="15106" width="10.5703125" style="169" customWidth="1"/>
    <col min="15107" max="15107" width="14.140625" style="169" customWidth="1"/>
    <col min="15108" max="15108" width="11" style="169" customWidth="1"/>
    <col min="15109" max="15111" width="9.140625" style="169"/>
    <col min="15112" max="15112" width="16.85546875" style="169" customWidth="1"/>
    <col min="15113" max="15113" width="13" style="169" customWidth="1"/>
    <col min="15114" max="15114" width="10" style="169" customWidth="1"/>
    <col min="15115" max="15115" width="14.85546875" style="169" customWidth="1"/>
    <col min="15116" max="15116" width="14.5703125" style="169" customWidth="1"/>
    <col min="15117" max="15117" width="12" style="169" customWidth="1"/>
    <col min="15118" max="15361" width="9.140625" style="169"/>
    <col min="15362" max="15362" width="10.5703125" style="169" customWidth="1"/>
    <col min="15363" max="15363" width="14.140625" style="169" customWidth="1"/>
    <col min="15364" max="15364" width="11" style="169" customWidth="1"/>
    <col min="15365" max="15367" width="9.140625" style="169"/>
    <col min="15368" max="15368" width="16.85546875" style="169" customWidth="1"/>
    <col min="15369" max="15369" width="13" style="169" customWidth="1"/>
    <col min="15370" max="15370" width="10" style="169" customWidth="1"/>
    <col min="15371" max="15371" width="14.85546875" style="169" customWidth="1"/>
    <col min="15372" max="15372" width="14.5703125" style="169" customWidth="1"/>
    <col min="15373" max="15373" width="12" style="169" customWidth="1"/>
    <col min="15374" max="15617" width="9.140625" style="169"/>
    <col min="15618" max="15618" width="10.5703125" style="169" customWidth="1"/>
    <col min="15619" max="15619" width="14.140625" style="169" customWidth="1"/>
    <col min="15620" max="15620" width="11" style="169" customWidth="1"/>
    <col min="15621" max="15623" width="9.140625" style="169"/>
    <col min="15624" max="15624" width="16.85546875" style="169" customWidth="1"/>
    <col min="15625" max="15625" width="13" style="169" customWidth="1"/>
    <col min="15626" max="15626" width="10" style="169" customWidth="1"/>
    <col min="15627" max="15627" width="14.85546875" style="169" customWidth="1"/>
    <col min="15628" max="15628" width="14.5703125" style="169" customWidth="1"/>
    <col min="15629" max="15629" width="12" style="169" customWidth="1"/>
    <col min="15630" max="15873" width="9.140625" style="169"/>
    <col min="15874" max="15874" width="10.5703125" style="169" customWidth="1"/>
    <col min="15875" max="15875" width="14.140625" style="169" customWidth="1"/>
    <col min="15876" max="15876" width="11" style="169" customWidth="1"/>
    <col min="15877" max="15879" width="9.140625" style="169"/>
    <col min="15880" max="15880" width="16.85546875" style="169" customWidth="1"/>
    <col min="15881" max="15881" width="13" style="169" customWidth="1"/>
    <col min="15882" max="15882" width="10" style="169" customWidth="1"/>
    <col min="15883" max="15883" width="14.85546875" style="169" customWidth="1"/>
    <col min="15884" max="15884" width="14.5703125" style="169" customWidth="1"/>
    <col min="15885" max="15885" width="12" style="169" customWidth="1"/>
    <col min="15886" max="16129" width="9.140625" style="169"/>
    <col min="16130" max="16130" width="10.5703125" style="169" customWidth="1"/>
    <col min="16131" max="16131" width="14.140625" style="169" customWidth="1"/>
    <col min="16132" max="16132" width="11" style="169" customWidth="1"/>
    <col min="16133" max="16135" width="9.140625" style="169"/>
    <col min="16136" max="16136" width="16.85546875" style="169" customWidth="1"/>
    <col min="16137" max="16137" width="13" style="169" customWidth="1"/>
    <col min="16138" max="16138" width="10" style="169" customWidth="1"/>
    <col min="16139" max="16139" width="14.85546875" style="169" customWidth="1"/>
    <col min="16140" max="16140" width="14.5703125" style="169" customWidth="1"/>
    <col min="16141" max="16141" width="12" style="169" customWidth="1"/>
    <col min="16142" max="16384" width="9.140625" style="169"/>
  </cols>
  <sheetData>
    <row r="1" spans="1:16" ht="30.75" customHeight="1">
      <c r="A1" s="1126" t="s">
        <v>172</v>
      </c>
      <c r="B1" s="1127"/>
      <c r="C1" s="1127"/>
      <c r="D1" s="1127"/>
      <c r="E1" s="1127"/>
      <c r="F1" s="1127"/>
      <c r="G1" s="1127"/>
      <c r="H1" s="1127"/>
      <c r="I1" s="1127"/>
      <c r="J1" s="1127"/>
      <c r="K1" s="1127"/>
      <c r="L1" s="1127"/>
      <c r="M1" s="1127"/>
      <c r="N1" s="1127"/>
      <c r="O1" s="1127"/>
      <c r="P1" s="1128"/>
    </row>
    <row r="2" spans="1:16" s="175" customFormat="1" ht="21.75" customHeight="1" thickBot="1">
      <c r="A2" s="172"/>
      <c r="B2" s="173"/>
      <c r="C2" s="173"/>
      <c r="D2" s="173"/>
      <c r="E2" s="173"/>
      <c r="F2" s="173"/>
      <c r="G2" s="173"/>
      <c r="H2" s="173"/>
      <c r="I2" s="173"/>
      <c r="J2" s="173"/>
      <c r="K2" s="173"/>
      <c r="L2" s="173"/>
      <c r="M2" s="173"/>
      <c r="N2" s="173"/>
      <c r="O2" s="173"/>
      <c r="P2" s="174"/>
    </row>
    <row r="3" spans="1:16" s="175" customFormat="1" ht="15" customHeight="1">
      <c r="A3" s="172"/>
      <c r="B3" s="1092" t="s">
        <v>2</v>
      </c>
      <c r="C3" s="1093"/>
      <c r="D3" s="1093"/>
      <c r="E3" s="1094"/>
      <c r="F3" s="1094"/>
      <c r="G3" s="1095" t="s">
        <v>0</v>
      </c>
      <c r="H3" s="1095"/>
      <c r="I3" s="1096"/>
      <c r="J3" s="1097"/>
      <c r="K3" s="1098"/>
      <c r="L3" s="1098"/>
      <c r="M3" s="1099"/>
      <c r="N3" s="1100" t="s">
        <v>6</v>
      </c>
      <c r="O3" s="1101"/>
      <c r="P3" s="1102"/>
    </row>
    <row r="4" spans="1:16" s="175" customFormat="1" ht="15" customHeight="1">
      <c r="A4" s="172"/>
      <c r="B4" s="1103" t="s">
        <v>140</v>
      </c>
      <c r="C4" s="1104"/>
      <c r="D4" s="1104"/>
      <c r="E4" s="1105"/>
      <c r="F4" s="1105"/>
      <c r="G4" s="1106" t="s">
        <v>1</v>
      </c>
      <c r="H4" s="1106"/>
      <c r="I4" s="1107"/>
      <c r="J4" s="1108"/>
      <c r="K4" s="1109"/>
      <c r="L4" s="1109"/>
      <c r="M4" s="1110"/>
      <c r="N4" s="1111"/>
      <c r="O4" s="1112"/>
      <c r="P4" s="1113"/>
    </row>
    <row r="5" spans="1:16" s="175" customFormat="1" ht="15" customHeight="1">
      <c r="A5" s="172"/>
      <c r="B5" s="1103" t="s">
        <v>141</v>
      </c>
      <c r="C5" s="1104"/>
      <c r="D5" s="1104"/>
      <c r="E5" s="1105"/>
      <c r="F5" s="1105"/>
      <c r="G5" s="176"/>
      <c r="H5" s="177"/>
      <c r="I5" s="1107"/>
      <c r="J5" s="1108"/>
      <c r="K5" s="1109"/>
      <c r="L5" s="1109"/>
      <c r="M5" s="1110"/>
      <c r="N5" s="1114" t="s">
        <v>142</v>
      </c>
      <c r="O5" s="1115"/>
      <c r="P5" s="1116"/>
    </row>
    <row r="6" spans="1:16" s="175" customFormat="1" ht="15" customHeight="1">
      <c r="A6" s="172"/>
      <c r="B6" s="1103" t="s">
        <v>143</v>
      </c>
      <c r="C6" s="1104"/>
      <c r="D6" s="1104"/>
      <c r="E6" s="1105"/>
      <c r="F6" s="1105"/>
      <c r="G6" s="178"/>
      <c r="H6" s="179"/>
      <c r="I6" s="1107"/>
      <c r="J6" s="1108"/>
      <c r="K6" s="1109"/>
      <c r="L6" s="1109"/>
      <c r="M6" s="1110"/>
      <c r="N6" s="1111"/>
      <c r="O6" s="1112"/>
      <c r="P6" s="1113"/>
    </row>
    <row r="7" spans="1:16" s="175" customFormat="1" ht="15" customHeight="1">
      <c r="A7" s="172"/>
      <c r="B7" s="1103" t="s">
        <v>144</v>
      </c>
      <c r="C7" s="1104"/>
      <c r="D7" s="1104"/>
      <c r="E7" s="1105"/>
      <c r="F7" s="1105"/>
      <c r="G7" s="1106"/>
      <c r="H7" s="1104"/>
      <c r="I7" s="1117"/>
      <c r="J7" s="1118"/>
      <c r="K7" s="1109"/>
      <c r="L7" s="1109"/>
      <c r="M7" s="1110"/>
      <c r="N7" s="1114"/>
      <c r="O7" s="1119"/>
      <c r="P7" s="1116"/>
    </row>
    <row r="8" spans="1:16" s="175" customFormat="1" ht="15" customHeight="1">
      <c r="A8" s="172"/>
      <c r="B8" s="1103" t="s">
        <v>145</v>
      </c>
      <c r="C8" s="1106"/>
      <c r="D8" s="1106"/>
      <c r="E8" s="1133"/>
      <c r="F8" s="1133"/>
      <c r="G8" s="1106"/>
      <c r="H8" s="1104"/>
      <c r="I8" s="1107"/>
      <c r="J8" s="1108"/>
      <c r="K8" s="1109"/>
      <c r="L8" s="1109"/>
      <c r="M8" s="1110"/>
      <c r="N8" s="1134"/>
      <c r="O8" s="1134"/>
      <c r="P8" s="1135"/>
    </row>
    <row r="9" spans="1:16" ht="32.25" customHeight="1" thickBot="1">
      <c r="A9" s="172"/>
      <c r="B9" s="173"/>
      <c r="C9" s="173"/>
      <c r="D9" s="173"/>
      <c r="E9" s="173"/>
      <c r="F9" s="173"/>
      <c r="G9" s="173"/>
      <c r="H9" s="173"/>
      <c r="I9" s="173"/>
      <c r="J9" s="173"/>
      <c r="K9" s="173"/>
      <c r="L9" s="173"/>
      <c r="M9" s="173"/>
      <c r="N9" s="173"/>
      <c r="O9" s="173"/>
      <c r="P9" s="174"/>
    </row>
    <row r="10" spans="1:16" ht="20.100000000000001" customHeight="1">
      <c r="A10" s="172"/>
      <c r="B10" s="180" t="s">
        <v>97</v>
      </c>
      <c r="C10" s="181"/>
      <c r="D10" s="173"/>
      <c r="E10" s="173"/>
      <c r="F10" s="173"/>
      <c r="G10" s="1136" t="s">
        <v>173</v>
      </c>
      <c r="H10" s="1137"/>
      <c r="I10" s="1137"/>
      <c r="J10" s="1137"/>
      <c r="K10" s="1138"/>
      <c r="L10" s="173"/>
      <c r="M10" s="173"/>
      <c r="N10" s="173"/>
      <c r="O10" s="173"/>
      <c r="P10" s="174"/>
    </row>
    <row r="11" spans="1:16" ht="20.100000000000001" customHeight="1" thickBot="1">
      <c r="A11" s="172"/>
      <c r="B11" s="182" t="s">
        <v>96</v>
      </c>
      <c r="C11" s="183"/>
      <c r="D11" s="173"/>
      <c r="E11" s="173"/>
      <c r="F11" s="173"/>
      <c r="G11" s="1139"/>
      <c r="H11" s="1140"/>
      <c r="I11" s="1140"/>
      <c r="J11" s="1140"/>
      <c r="K11" s="1141"/>
      <c r="L11" s="173"/>
      <c r="M11" s="173"/>
      <c r="N11" s="173"/>
      <c r="O11" s="173"/>
      <c r="P11" s="174"/>
    </row>
    <row r="12" spans="1:16" ht="20.100000000000001" customHeight="1" thickBot="1">
      <c r="A12" s="172"/>
      <c r="B12" s="173"/>
      <c r="C12" s="173"/>
      <c r="D12" s="173"/>
      <c r="E12" s="173"/>
      <c r="F12" s="173"/>
      <c r="G12" s="1129" t="s">
        <v>146</v>
      </c>
      <c r="H12" s="1130"/>
      <c r="I12" s="1130" t="s">
        <v>147</v>
      </c>
      <c r="J12" s="1130"/>
      <c r="K12" s="1131"/>
      <c r="L12" s="173"/>
      <c r="M12" s="173"/>
      <c r="N12" s="173"/>
      <c r="O12" s="173"/>
      <c r="P12" s="174"/>
    </row>
    <row r="13" spans="1:16" ht="20.100000000000001" customHeight="1">
      <c r="A13" s="172"/>
      <c r="B13" s="180" t="s">
        <v>148</v>
      </c>
      <c r="C13" s="184" t="s">
        <v>149</v>
      </c>
      <c r="D13" s="185" t="s">
        <v>95</v>
      </c>
      <c r="E13" s="173"/>
      <c r="F13" s="173"/>
      <c r="G13" s="186" t="s">
        <v>150</v>
      </c>
      <c r="H13" s="187">
        <f>C11</f>
        <v>0</v>
      </c>
      <c r="I13" s="188" t="s">
        <v>151</v>
      </c>
      <c r="J13" s="1132" t="str">
        <f>IF(SUM(C14:C63)&gt;0,(C10-C11)/(6*(H16)),"")</f>
        <v/>
      </c>
      <c r="K13" s="1123"/>
      <c r="L13" s="173"/>
      <c r="M13" s="173"/>
      <c r="N13" s="173"/>
      <c r="O13" s="173"/>
      <c r="P13" s="174"/>
    </row>
    <row r="14" spans="1:16" ht="20.100000000000001" customHeight="1">
      <c r="A14" s="172"/>
      <c r="B14" s="189">
        <v>1</v>
      </c>
      <c r="C14" s="190"/>
      <c r="D14" s="191"/>
      <c r="E14" s="173"/>
      <c r="F14" s="173"/>
      <c r="G14" s="186" t="s">
        <v>152</v>
      </c>
      <c r="H14" s="187">
        <f>C10</f>
        <v>0</v>
      </c>
      <c r="I14" s="188" t="s">
        <v>153</v>
      </c>
      <c r="J14" s="1132" t="str">
        <f>IF(SUM(C14:C63)&gt;0,(AVERAGE(C14:C63)-C11)/(3*H16),"")</f>
        <v/>
      </c>
      <c r="K14" s="1123"/>
      <c r="L14" s="173"/>
      <c r="M14" s="173"/>
      <c r="N14" s="173"/>
      <c r="O14" s="173"/>
      <c r="P14" s="174"/>
    </row>
    <row r="15" spans="1:16" ht="20.100000000000001" customHeight="1">
      <c r="A15" s="172"/>
      <c r="B15" s="189">
        <v>2</v>
      </c>
      <c r="C15" s="190"/>
      <c r="D15" s="192">
        <f t="shared" ref="D15:D63" si="0">ABS(C15-C14)</f>
        <v>0</v>
      </c>
      <c r="E15" s="173"/>
      <c r="F15" s="173"/>
      <c r="G15" s="186" t="s">
        <v>154</v>
      </c>
      <c r="H15" s="193" t="str">
        <f>IF(SUM(C14:C63)&gt;0,AVERAGE(C14:C63),"")</f>
        <v/>
      </c>
      <c r="I15" s="188" t="s">
        <v>155</v>
      </c>
      <c r="J15" s="1132" t="str">
        <f>IF(SUM(C14:C63)&gt;0,(C10-AVERAGE(C14:C63))/(3*H16),"")</f>
        <v/>
      </c>
      <c r="K15" s="1123"/>
      <c r="L15" s="173"/>
      <c r="M15" s="173"/>
      <c r="N15" s="173"/>
      <c r="O15" s="173"/>
      <c r="P15" s="174"/>
    </row>
    <row r="16" spans="1:16" ht="20.100000000000001" customHeight="1">
      <c r="A16" s="172"/>
      <c r="B16" s="189">
        <v>3</v>
      </c>
      <c r="C16" s="190"/>
      <c r="D16" s="192">
        <f t="shared" si="0"/>
        <v>0</v>
      </c>
      <c r="E16" s="173"/>
      <c r="F16" s="173"/>
      <c r="G16" s="186" t="s">
        <v>156</v>
      </c>
      <c r="H16" s="187">
        <f>AVERAGE(D15:D63)/1.128</f>
        <v>0</v>
      </c>
      <c r="I16" s="188" t="s">
        <v>157</v>
      </c>
      <c r="J16" s="1132">
        <f>MIN(J14,J15)</f>
        <v>0</v>
      </c>
      <c r="K16" s="1123"/>
      <c r="L16" s="173"/>
      <c r="M16" s="173"/>
      <c r="N16" s="173"/>
      <c r="O16" s="173"/>
      <c r="P16" s="174"/>
    </row>
    <row r="17" spans="1:16" ht="20.100000000000001" customHeight="1">
      <c r="A17" s="172"/>
      <c r="B17" s="189">
        <v>4</v>
      </c>
      <c r="C17" s="190"/>
      <c r="D17" s="192">
        <f t="shared" si="0"/>
        <v>0</v>
      </c>
      <c r="E17" s="173"/>
      <c r="F17" s="173"/>
      <c r="G17" s="186" t="s">
        <v>158</v>
      </c>
      <c r="H17" s="187" t="str">
        <f>IF(SUM(C14:C63)&gt;0,C64+2.66*D64,"")</f>
        <v/>
      </c>
      <c r="I17" s="188" t="s">
        <v>159</v>
      </c>
      <c r="J17" s="1120" t="str">
        <f>IF(SUM(C14:C63)&gt;0,1/((C10-C11)/(6*AVERAGE(D14:D63)/1.128)),"")</f>
        <v/>
      </c>
      <c r="K17" s="1121"/>
      <c r="L17" s="173"/>
      <c r="M17" s="173"/>
      <c r="N17" s="173"/>
      <c r="O17" s="173"/>
      <c r="P17" s="174"/>
    </row>
    <row r="18" spans="1:16" ht="20.100000000000001" customHeight="1">
      <c r="A18" s="172"/>
      <c r="B18" s="189">
        <v>5</v>
      </c>
      <c r="C18" s="190"/>
      <c r="D18" s="192">
        <f t="shared" si="0"/>
        <v>0</v>
      </c>
      <c r="E18" s="173"/>
      <c r="F18" s="173"/>
      <c r="G18" s="186" t="s">
        <v>160</v>
      </c>
      <c r="H18" s="187" t="str">
        <f>IF(SUM(C14:C63)&gt;0,C64-2.66*D64,"")</f>
        <v/>
      </c>
      <c r="I18" s="188" t="s">
        <v>161</v>
      </c>
      <c r="J18" s="1122">
        <f>MAX(C14:C63)</f>
        <v>0</v>
      </c>
      <c r="K18" s="1123"/>
      <c r="L18" s="173"/>
      <c r="M18" s="173"/>
      <c r="N18" s="173"/>
      <c r="O18" s="173"/>
      <c r="P18" s="174"/>
    </row>
    <row r="19" spans="1:16" ht="20.100000000000001" customHeight="1" thickBot="1">
      <c r="A19" s="172"/>
      <c r="B19" s="189">
        <v>6</v>
      </c>
      <c r="C19" s="190"/>
      <c r="D19" s="192">
        <f t="shared" si="0"/>
        <v>0</v>
      </c>
      <c r="E19" s="173"/>
      <c r="F19" s="173"/>
      <c r="G19" s="194" t="s">
        <v>162</v>
      </c>
      <c r="H19" s="195">
        <f>3.267 * D64</f>
        <v>0</v>
      </c>
      <c r="I19" s="196" t="s">
        <v>163</v>
      </c>
      <c r="J19" s="1124">
        <f>MIN(C14:C63)</f>
        <v>0</v>
      </c>
      <c r="K19" s="1125"/>
      <c r="L19" s="173"/>
      <c r="M19" s="173"/>
      <c r="N19" s="173"/>
      <c r="O19" s="173"/>
      <c r="P19" s="174"/>
    </row>
    <row r="20" spans="1:16" ht="20.100000000000001" customHeight="1" thickBot="1">
      <c r="A20" s="172"/>
      <c r="B20" s="189">
        <v>7</v>
      </c>
      <c r="C20" s="190"/>
      <c r="D20" s="192">
        <f t="shared" si="0"/>
        <v>0</v>
      </c>
      <c r="E20" s="173"/>
      <c r="F20" s="173"/>
      <c r="G20" s="175"/>
      <c r="H20" s="175"/>
      <c r="I20" s="175"/>
      <c r="J20" s="173"/>
      <c r="K20" s="173"/>
      <c r="L20" s="173"/>
      <c r="M20" s="173"/>
      <c r="N20" s="173"/>
      <c r="O20" s="173"/>
      <c r="P20" s="174"/>
    </row>
    <row r="21" spans="1:16" ht="20.100000000000001" customHeight="1">
      <c r="A21" s="172"/>
      <c r="B21" s="189">
        <v>8</v>
      </c>
      <c r="C21" s="190"/>
      <c r="D21" s="192">
        <f t="shared" si="0"/>
        <v>0</v>
      </c>
      <c r="E21" s="173"/>
      <c r="F21" s="173"/>
      <c r="G21" s="197"/>
      <c r="H21" s="198" t="s">
        <v>164</v>
      </c>
      <c r="I21" s="199" t="s">
        <v>37</v>
      </c>
      <c r="J21" s="173"/>
      <c r="K21" s="173"/>
      <c r="L21" s="173"/>
      <c r="M21" s="173"/>
      <c r="N21" s="173"/>
      <c r="O21" s="173"/>
      <c r="P21" s="174"/>
    </row>
    <row r="22" spans="1:16" ht="20.100000000000001" customHeight="1">
      <c r="A22" s="172"/>
      <c r="B22" s="189">
        <v>9</v>
      </c>
      <c r="C22" s="190"/>
      <c r="D22" s="192">
        <f t="shared" si="0"/>
        <v>0</v>
      </c>
      <c r="E22" s="173"/>
      <c r="F22" s="173"/>
      <c r="G22" s="200">
        <v>1</v>
      </c>
      <c r="H22" s="201">
        <f t="shared" ref="H22:H29" si="1">$C$11 + $G21*(($C$10-$C$11)/7)</f>
        <v>0</v>
      </c>
      <c r="I22" s="202">
        <f t="array" ref="I22:I29">FREQUENCY(C14:C63,H22:H29)</f>
        <v>0</v>
      </c>
      <c r="J22" s="173"/>
      <c r="K22" s="173"/>
      <c r="L22" s="173"/>
      <c r="M22" s="173"/>
      <c r="N22" s="173"/>
      <c r="O22" s="173"/>
      <c r="P22" s="174"/>
    </row>
    <row r="23" spans="1:16" ht="20.100000000000001" customHeight="1">
      <c r="A23" s="172"/>
      <c r="B23" s="189">
        <v>10</v>
      </c>
      <c r="C23" s="190"/>
      <c r="D23" s="192">
        <f t="shared" si="0"/>
        <v>0</v>
      </c>
      <c r="E23" s="173"/>
      <c r="F23" s="173"/>
      <c r="G23" s="200">
        <v>2</v>
      </c>
      <c r="H23" s="201">
        <f t="shared" si="1"/>
        <v>0</v>
      </c>
      <c r="I23" s="202">
        <v>0</v>
      </c>
      <c r="J23" s="173"/>
      <c r="K23" s="173"/>
      <c r="L23" s="173"/>
      <c r="M23" s="173"/>
      <c r="N23" s="173"/>
      <c r="O23" s="173"/>
      <c r="P23" s="174"/>
    </row>
    <row r="24" spans="1:16" ht="20.100000000000001" customHeight="1">
      <c r="A24" s="172"/>
      <c r="B24" s="189">
        <v>11</v>
      </c>
      <c r="C24" s="190"/>
      <c r="D24" s="192">
        <f t="shared" si="0"/>
        <v>0</v>
      </c>
      <c r="E24" s="173"/>
      <c r="F24" s="173"/>
      <c r="G24" s="200">
        <v>3</v>
      </c>
      <c r="H24" s="201">
        <f t="shared" si="1"/>
        <v>0</v>
      </c>
      <c r="I24" s="202">
        <v>0</v>
      </c>
      <c r="J24" s="173"/>
      <c r="K24" s="173"/>
      <c r="L24" s="173"/>
      <c r="M24" s="173"/>
      <c r="N24" s="173"/>
      <c r="O24" s="173"/>
      <c r="P24" s="174"/>
    </row>
    <row r="25" spans="1:16" ht="20.100000000000001" customHeight="1">
      <c r="A25" s="172"/>
      <c r="B25" s="189">
        <v>12</v>
      </c>
      <c r="C25" s="190"/>
      <c r="D25" s="192">
        <f t="shared" si="0"/>
        <v>0</v>
      </c>
      <c r="E25" s="173"/>
      <c r="F25" s="173"/>
      <c r="G25" s="200">
        <v>4</v>
      </c>
      <c r="H25" s="201">
        <f t="shared" si="1"/>
        <v>0</v>
      </c>
      <c r="I25" s="202">
        <v>0</v>
      </c>
      <c r="J25" s="173"/>
      <c r="K25" s="173"/>
      <c r="L25" s="173"/>
      <c r="M25" s="173"/>
      <c r="N25" s="173"/>
      <c r="O25" s="173"/>
      <c r="P25" s="174"/>
    </row>
    <row r="26" spans="1:16" ht="20.100000000000001" customHeight="1">
      <c r="A26" s="172"/>
      <c r="B26" s="189">
        <v>13</v>
      </c>
      <c r="C26" s="190"/>
      <c r="D26" s="192">
        <f t="shared" si="0"/>
        <v>0</v>
      </c>
      <c r="E26" s="173"/>
      <c r="F26" s="173"/>
      <c r="G26" s="200">
        <v>5</v>
      </c>
      <c r="H26" s="201">
        <f t="shared" si="1"/>
        <v>0</v>
      </c>
      <c r="I26" s="202">
        <v>0</v>
      </c>
      <c r="J26" s="173"/>
      <c r="K26" s="173"/>
      <c r="L26" s="173"/>
      <c r="M26" s="173"/>
      <c r="N26" s="173"/>
      <c r="O26" s="173"/>
      <c r="P26" s="174"/>
    </row>
    <row r="27" spans="1:16" ht="20.100000000000001" customHeight="1">
      <c r="A27" s="172"/>
      <c r="B27" s="189">
        <v>14</v>
      </c>
      <c r="C27" s="190"/>
      <c r="D27" s="192">
        <f t="shared" si="0"/>
        <v>0</v>
      </c>
      <c r="E27" s="173"/>
      <c r="F27" s="173"/>
      <c r="G27" s="200">
        <v>6</v>
      </c>
      <c r="H27" s="201">
        <f t="shared" si="1"/>
        <v>0</v>
      </c>
      <c r="I27" s="202">
        <v>0</v>
      </c>
      <c r="J27" s="173"/>
      <c r="K27" s="173"/>
      <c r="L27" s="173"/>
      <c r="M27" s="173"/>
      <c r="N27" s="173"/>
      <c r="O27" s="173"/>
      <c r="P27" s="174"/>
    </row>
    <row r="28" spans="1:16" ht="20.100000000000001" customHeight="1">
      <c r="A28" s="172"/>
      <c r="B28" s="189">
        <v>15</v>
      </c>
      <c r="C28" s="190"/>
      <c r="D28" s="192">
        <f t="shared" si="0"/>
        <v>0</v>
      </c>
      <c r="E28" s="173"/>
      <c r="F28" s="173"/>
      <c r="G28" s="200">
        <v>7</v>
      </c>
      <c r="H28" s="201">
        <f t="shared" si="1"/>
        <v>0</v>
      </c>
      <c r="I28" s="202">
        <v>0</v>
      </c>
      <c r="J28" s="173"/>
      <c r="K28" s="173"/>
      <c r="L28" s="173"/>
      <c r="M28" s="173"/>
      <c r="N28" s="173"/>
      <c r="O28" s="173"/>
      <c r="P28" s="174"/>
    </row>
    <row r="29" spans="1:16" ht="20.100000000000001" customHeight="1" thickBot="1">
      <c r="A29" s="172"/>
      <c r="B29" s="189">
        <v>16</v>
      </c>
      <c r="C29" s="190"/>
      <c r="D29" s="192">
        <f t="shared" si="0"/>
        <v>0</v>
      </c>
      <c r="E29" s="173"/>
      <c r="F29" s="173"/>
      <c r="G29" s="204">
        <v>8</v>
      </c>
      <c r="H29" s="205">
        <f t="shared" si="1"/>
        <v>0</v>
      </c>
      <c r="I29" s="203">
        <v>0</v>
      </c>
      <c r="J29" s="173"/>
      <c r="K29" s="173"/>
      <c r="L29" s="173"/>
      <c r="M29" s="173"/>
      <c r="N29" s="173"/>
      <c r="O29" s="173"/>
      <c r="P29" s="174"/>
    </row>
    <row r="30" spans="1:16" ht="20.100000000000001" customHeight="1">
      <c r="A30" s="172"/>
      <c r="B30" s="189">
        <v>17</v>
      </c>
      <c r="C30" s="190"/>
      <c r="D30" s="192">
        <f t="shared" si="0"/>
        <v>0</v>
      </c>
      <c r="E30" s="173"/>
      <c r="F30" s="173"/>
      <c r="G30" s="173"/>
      <c r="H30" s="173"/>
      <c r="I30" s="173"/>
      <c r="J30" s="173"/>
      <c r="K30" s="173"/>
      <c r="L30" s="173"/>
      <c r="M30" s="173"/>
      <c r="N30" s="173"/>
      <c r="O30" s="173"/>
      <c r="P30" s="174"/>
    </row>
    <row r="31" spans="1:16" ht="20.100000000000001" customHeight="1">
      <c r="A31" s="172"/>
      <c r="B31" s="189">
        <v>18</v>
      </c>
      <c r="C31" s="190"/>
      <c r="D31" s="192">
        <f t="shared" si="0"/>
        <v>0</v>
      </c>
      <c r="E31" s="173"/>
      <c r="F31" s="173"/>
      <c r="G31" s="173"/>
      <c r="H31" s="173"/>
      <c r="I31" s="173"/>
      <c r="J31" s="173"/>
      <c r="K31" s="173"/>
      <c r="L31" s="173"/>
      <c r="M31" s="173"/>
      <c r="N31" s="173"/>
      <c r="O31" s="173"/>
      <c r="P31" s="174"/>
    </row>
    <row r="32" spans="1:16" ht="20.100000000000001" customHeight="1">
      <c r="A32" s="172"/>
      <c r="B32" s="189">
        <v>19</v>
      </c>
      <c r="C32" s="190"/>
      <c r="D32" s="192">
        <f t="shared" si="0"/>
        <v>0</v>
      </c>
      <c r="E32" s="173"/>
      <c r="F32" s="173"/>
      <c r="G32" s="173"/>
      <c r="H32" s="173"/>
      <c r="I32" s="173"/>
      <c r="J32" s="173"/>
      <c r="K32" s="173"/>
      <c r="L32" s="173"/>
      <c r="M32" s="173"/>
      <c r="N32" s="173"/>
      <c r="O32" s="173"/>
      <c r="P32" s="174"/>
    </row>
    <row r="33" spans="1:16" ht="20.100000000000001" customHeight="1">
      <c r="A33" s="172"/>
      <c r="B33" s="189">
        <v>20</v>
      </c>
      <c r="C33" s="190"/>
      <c r="D33" s="192">
        <f t="shared" si="0"/>
        <v>0</v>
      </c>
      <c r="E33" s="173"/>
      <c r="F33" s="173"/>
      <c r="G33" s="173"/>
      <c r="H33" s="173"/>
      <c r="I33" s="173"/>
      <c r="J33" s="173"/>
      <c r="K33" s="173"/>
      <c r="L33" s="173"/>
      <c r="M33" s="173"/>
      <c r="N33" s="173"/>
      <c r="O33" s="173"/>
      <c r="P33" s="174"/>
    </row>
    <row r="34" spans="1:16" ht="20.100000000000001" customHeight="1">
      <c r="A34" s="172"/>
      <c r="B34" s="189">
        <v>21</v>
      </c>
      <c r="C34" s="190"/>
      <c r="D34" s="192">
        <f t="shared" si="0"/>
        <v>0</v>
      </c>
      <c r="E34" s="173"/>
      <c r="F34" s="173"/>
      <c r="G34" s="173"/>
      <c r="H34" s="173"/>
      <c r="I34" s="173"/>
      <c r="J34" s="173"/>
      <c r="K34" s="173"/>
      <c r="L34" s="173"/>
      <c r="M34" s="173"/>
      <c r="N34" s="173"/>
      <c r="O34" s="173"/>
      <c r="P34" s="174"/>
    </row>
    <row r="35" spans="1:16" ht="20.100000000000001" customHeight="1">
      <c r="A35" s="172"/>
      <c r="B35" s="189">
        <v>22</v>
      </c>
      <c r="C35" s="190"/>
      <c r="D35" s="192">
        <f t="shared" si="0"/>
        <v>0</v>
      </c>
      <c r="E35" s="173"/>
      <c r="F35" s="173"/>
      <c r="G35" s="173"/>
      <c r="H35" s="173"/>
      <c r="I35" s="173"/>
      <c r="J35" s="173"/>
      <c r="K35" s="173"/>
      <c r="L35" s="173"/>
      <c r="M35" s="173"/>
      <c r="N35" s="173"/>
      <c r="O35" s="173"/>
      <c r="P35" s="174"/>
    </row>
    <row r="36" spans="1:16" ht="20.100000000000001" customHeight="1">
      <c r="A36" s="172"/>
      <c r="B36" s="189">
        <v>23</v>
      </c>
      <c r="C36" s="190"/>
      <c r="D36" s="192">
        <f t="shared" si="0"/>
        <v>0</v>
      </c>
      <c r="E36" s="173"/>
      <c r="F36" s="173"/>
      <c r="G36" s="173"/>
      <c r="H36" s="173"/>
      <c r="I36" s="173"/>
      <c r="J36" s="173"/>
      <c r="K36" s="173"/>
      <c r="L36" s="173"/>
      <c r="M36" s="173"/>
      <c r="N36" s="173"/>
      <c r="O36" s="173"/>
      <c r="P36" s="174"/>
    </row>
    <row r="37" spans="1:16" ht="20.100000000000001" customHeight="1">
      <c r="A37" s="172"/>
      <c r="B37" s="189">
        <v>24</v>
      </c>
      <c r="C37" s="190"/>
      <c r="D37" s="192">
        <f t="shared" si="0"/>
        <v>0</v>
      </c>
      <c r="E37" s="173"/>
      <c r="F37" s="173"/>
      <c r="G37" s="173"/>
      <c r="H37" s="173"/>
      <c r="I37" s="173"/>
      <c r="J37" s="173"/>
      <c r="K37" s="173"/>
      <c r="L37" s="173"/>
      <c r="M37" s="173"/>
      <c r="N37" s="173"/>
      <c r="O37" s="173"/>
      <c r="P37" s="174"/>
    </row>
    <row r="38" spans="1:16" ht="20.100000000000001" customHeight="1">
      <c r="A38" s="172"/>
      <c r="B38" s="189">
        <v>25</v>
      </c>
      <c r="C38" s="190"/>
      <c r="D38" s="192">
        <f t="shared" si="0"/>
        <v>0</v>
      </c>
      <c r="E38" s="173"/>
      <c r="F38" s="173"/>
      <c r="G38" s="173"/>
      <c r="H38" s="173"/>
      <c r="I38" s="173"/>
      <c r="J38" s="173"/>
      <c r="K38" s="173"/>
      <c r="L38" s="173"/>
      <c r="M38" s="173"/>
      <c r="N38" s="173"/>
      <c r="O38" s="173"/>
      <c r="P38" s="174"/>
    </row>
    <row r="39" spans="1:16" ht="20.100000000000001" customHeight="1">
      <c r="A39" s="172"/>
      <c r="B39" s="189">
        <v>26</v>
      </c>
      <c r="C39" s="190"/>
      <c r="D39" s="192">
        <f t="shared" si="0"/>
        <v>0</v>
      </c>
      <c r="E39" s="173"/>
      <c r="F39" s="173"/>
      <c r="G39" s="173"/>
      <c r="H39" s="173"/>
      <c r="I39" s="173"/>
      <c r="J39" s="173"/>
      <c r="K39" s="173"/>
      <c r="L39" s="173"/>
      <c r="M39" s="173"/>
      <c r="N39" s="173"/>
      <c r="O39" s="173"/>
      <c r="P39" s="174"/>
    </row>
    <row r="40" spans="1:16" ht="20.100000000000001" customHeight="1">
      <c r="A40" s="172"/>
      <c r="B40" s="189">
        <v>27</v>
      </c>
      <c r="C40" s="190"/>
      <c r="D40" s="192">
        <f t="shared" si="0"/>
        <v>0</v>
      </c>
      <c r="E40" s="173"/>
      <c r="F40" s="173"/>
      <c r="G40" s="173"/>
      <c r="H40" s="173"/>
      <c r="I40" s="173"/>
      <c r="J40" s="173"/>
      <c r="K40" s="173"/>
      <c r="L40" s="173"/>
      <c r="M40" s="173"/>
      <c r="N40" s="173"/>
      <c r="O40" s="173"/>
      <c r="P40" s="174"/>
    </row>
    <row r="41" spans="1:16" ht="20.100000000000001" customHeight="1">
      <c r="A41" s="172"/>
      <c r="B41" s="189">
        <v>28</v>
      </c>
      <c r="C41" s="190"/>
      <c r="D41" s="192">
        <f t="shared" si="0"/>
        <v>0</v>
      </c>
      <c r="E41" s="173"/>
      <c r="F41" s="173"/>
      <c r="G41" s="173"/>
      <c r="H41" s="173"/>
      <c r="I41" s="173"/>
      <c r="J41" s="173"/>
      <c r="K41" s="173"/>
      <c r="L41" s="173"/>
      <c r="M41" s="173"/>
      <c r="N41" s="173"/>
      <c r="O41" s="173"/>
      <c r="P41" s="174"/>
    </row>
    <row r="42" spans="1:16" ht="20.100000000000001" customHeight="1">
      <c r="A42" s="172"/>
      <c r="B42" s="189">
        <v>29</v>
      </c>
      <c r="C42" s="190"/>
      <c r="D42" s="192">
        <f t="shared" si="0"/>
        <v>0</v>
      </c>
      <c r="E42" s="173"/>
      <c r="F42" s="173"/>
      <c r="G42" s="173"/>
      <c r="H42" s="173"/>
      <c r="I42" s="173"/>
      <c r="J42" s="173"/>
      <c r="K42" s="173"/>
      <c r="L42" s="173"/>
      <c r="M42" s="173"/>
      <c r="N42" s="173"/>
      <c r="O42" s="173"/>
      <c r="P42" s="174"/>
    </row>
    <row r="43" spans="1:16" ht="20.100000000000001" customHeight="1">
      <c r="A43" s="172"/>
      <c r="B43" s="189">
        <v>30</v>
      </c>
      <c r="C43" s="190"/>
      <c r="D43" s="192">
        <f t="shared" si="0"/>
        <v>0</v>
      </c>
      <c r="E43" s="173"/>
      <c r="F43" s="173"/>
      <c r="G43" s="173"/>
      <c r="H43" s="173"/>
      <c r="I43" s="173"/>
      <c r="J43" s="173"/>
      <c r="K43" s="173"/>
      <c r="L43" s="173"/>
      <c r="M43" s="173"/>
      <c r="N43" s="173"/>
      <c r="O43" s="173"/>
      <c r="P43" s="174"/>
    </row>
    <row r="44" spans="1:16" ht="20.100000000000001" customHeight="1">
      <c r="A44" s="172"/>
      <c r="B44" s="189">
        <v>31</v>
      </c>
      <c r="C44" s="190"/>
      <c r="D44" s="192">
        <f t="shared" si="0"/>
        <v>0</v>
      </c>
      <c r="E44" s="173"/>
      <c r="F44" s="173"/>
      <c r="G44" s="173"/>
      <c r="H44" s="173"/>
      <c r="I44" s="173"/>
      <c r="J44" s="173"/>
      <c r="K44" s="173"/>
      <c r="L44" s="173"/>
      <c r="M44" s="173"/>
      <c r="N44" s="173"/>
      <c r="O44" s="173"/>
      <c r="P44" s="174"/>
    </row>
    <row r="45" spans="1:16" ht="20.100000000000001" customHeight="1">
      <c r="A45" s="172"/>
      <c r="B45" s="189">
        <v>32</v>
      </c>
      <c r="C45" s="190"/>
      <c r="D45" s="192">
        <f t="shared" si="0"/>
        <v>0</v>
      </c>
      <c r="E45" s="173"/>
      <c r="F45" s="173"/>
      <c r="G45" s="173"/>
      <c r="H45" s="173"/>
      <c r="I45" s="173"/>
      <c r="J45" s="173"/>
      <c r="K45" s="173"/>
      <c r="L45" s="173"/>
      <c r="M45" s="173"/>
      <c r="N45" s="173"/>
      <c r="O45" s="173"/>
      <c r="P45" s="174"/>
    </row>
    <row r="46" spans="1:16" ht="20.100000000000001" customHeight="1">
      <c r="A46" s="172"/>
      <c r="B46" s="189">
        <v>33</v>
      </c>
      <c r="C46" s="190"/>
      <c r="D46" s="192">
        <f t="shared" si="0"/>
        <v>0</v>
      </c>
      <c r="E46" s="173"/>
      <c r="F46" s="173"/>
      <c r="G46" s="173"/>
      <c r="H46" s="173"/>
      <c r="I46" s="173"/>
      <c r="J46" s="173"/>
      <c r="K46" s="173"/>
      <c r="L46" s="173"/>
      <c r="M46" s="173"/>
      <c r="N46" s="173"/>
      <c r="O46" s="173"/>
      <c r="P46" s="174"/>
    </row>
    <row r="47" spans="1:16" ht="20.100000000000001" customHeight="1">
      <c r="A47" s="172"/>
      <c r="B47" s="189">
        <v>34</v>
      </c>
      <c r="C47" s="190"/>
      <c r="D47" s="192">
        <f t="shared" si="0"/>
        <v>0</v>
      </c>
      <c r="E47" s="173"/>
      <c r="F47" s="173"/>
      <c r="G47" s="173"/>
      <c r="H47" s="173"/>
      <c r="I47" s="173"/>
      <c r="J47" s="173"/>
      <c r="K47" s="173"/>
      <c r="L47" s="173"/>
      <c r="M47" s="173"/>
      <c r="N47" s="173"/>
      <c r="O47" s="173"/>
      <c r="P47" s="174"/>
    </row>
    <row r="48" spans="1:16" ht="20.100000000000001" customHeight="1">
      <c r="A48" s="172"/>
      <c r="B48" s="189">
        <v>35</v>
      </c>
      <c r="C48" s="190"/>
      <c r="D48" s="192">
        <f t="shared" si="0"/>
        <v>0</v>
      </c>
      <c r="E48" s="173"/>
      <c r="F48" s="173"/>
      <c r="G48" s="173"/>
      <c r="H48" s="173"/>
      <c r="I48" s="173"/>
      <c r="J48" s="173"/>
      <c r="K48" s="173"/>
      <c r="L48" s="173"/>
      <c r="M48" s="173"/>
      <c r="N48" s="173"/>
      <c r="O48" s="173"/>
      <c r="P48" s="174"/>
    </row>
    <row r="49" spans="1:16" ht="20.100000000000001" customHeight="1">
      <c r="A49" s="172"/>
      <c r="B49" s="189">
        <v>36</v>
      </c>
      <c r="C49" s="190"/>
      <c r="D49" s="192">
        <f t="shared" si="0"/>
        <v>0</v>
      </c>
      <c r="E49" s="173"/>
      <c r="F49" s="173"/>
      <c r="G49" s="173"/>
      <c r="H49" s="173"/>
      <c r="I49" s="173"/>
      <c r="J49" s="173"/>
      <c r="K49" s="173"/>
      <c r="L49" s="173"/>
      <c r="M49" s="173"/>
      <c r="N49" s="173"/>
      <c r="O49" s="173"/>
      <c r="P49" s="174"/>
    </row>
    <row r="50" spans="1:16" ht="20.100000000000001" customHeight="1">
      <c r="A50" s="172"/>
      <c r="B50" s="189">
        <v>37</v>
      </c>
      <c r="C50" s="190"/>
      <c r="D50" s="192">
        <f t="shared" si="0"/>
        <v>0</v>
      </c>
      <c r="E50" s="173"/>
      <c r="F50" s="173"/>
      <c r="G50" s="173"/>
      <c r="H50" s="173"/>
      <c r="I50" s="173"/>
      <c r="J50" s="173"/>
      <c r="K50" s="173"/>
      <c r="L50" s="173"/>
      <c r="M50" s="173"/>
      <c r="N50" s="173"/>
      <c r="O50" s="173"/>
      <c r="P50" s="174"/>
    </row>
    <row r="51" spans="1:16" ht="20.100000000000001" customHeight="1">
      <c r="A51" s="172"/>
      <c r="B51" s="189">
        <v>38</v>
      </c>
      <c r="C51" s="190"/>
      <c r="D51" s="192">
        <f t="shared" si="0"/>
        <v>0</v>
      </c>
      <c r="E51" s="173"/>
      <c r="F51" s="173"/>
      <c r="G51" s="173"/>
      <c r="H51" s="173"/>
      <c r="I51" s="173"/>
      <c r="J51" s="173"/>
      <c r="K51" s="173"/>
      <c r="L51" s="173"/>
      <c r="M51" s="173"/>
      <c r="N51" s="173"/>
      <c r="O51" s="173"/>
      <c r="P51" s="174"/>
    </row>
    <row r="52" spans="1:16" ht="20.100000000000001" customHeight="1">
      <c r="A52" s="172"/>
      <c r="B52" s="189">
        <v>39</v>
      </c>
      <c r="C52" s="190"/>
      <c r="D52" s="192">
        <f t="shared" si="0"/>
        <v>0</v>
      </c>
      <c r="E52" s="173"/>
      <c r="F52" s="173"/>
      <c r="G52" s="173"/>
      <c r="H52" s="173"/>
      <c r="I52" s="173"/>
      <c r="J52" s="173"/>
      <c r="K52" s="173"/>
      <c r="L52" s="173"/>
      <c r="M52" s="173"/>
      <c r="N52" s="173"/>
      <c r="O52" s="173"/>
      <c r="P52" s="174"/>
    </row>
    <row r="53" spans="1:16" ht="20.100000000000001" customHeight="1">
      <c r="A53" s="172"/>
      <c r="B53" s="189">
        <v>40</v>
      </c>
      <c r="C53" s="190"/>
      <c r="D53" s="192">
        <f t="shared" si="0"/>
        <v>0</v>
      </c>
      <c r="E53" s="173"/>
      <c r="F53" s="173"/>
      <c r="G53" s="173"/>
      <c r="H53" s="173"/>
      <c r="I53" s="173"/>
      <c r="J53" s="173"/>
      <c r="K53" s="173"/>
      <c r="L53" s="173"/>
      <c r="M53" s="173"/>
      <c r="N53" s="173"/>
      <c r="O53" s="173"/>
      <c r="P53" s="174"/>
    </row>
    <row r="54" spans="1:16" ht="20.100000000000001" customHeight="1">
      <c r="A54" s="172"/>
      <c r="B54" s="189">
        <v>41</v>
      </c>
      <c r="C54" s="190"/>
      <c r="D54" s="192">
        <f t="shared" si="0"/>
        <v>0</v>
      </c>
      <c r="E54" s="173"/>
      <c r="F54" s="173"/>
      <c r="G54" s="173"/>
      <c r="H54" s="173"/>
      <c r="I54" s="173"/>
      <c r="J54" s="173"/>
      <c r="K54" s="173"/>
      <c r="L54" s="173"/>
      <c r="M54" s="173"/>
      <c r="N54" s="173"/>
      <c r="O54" s="173"/>
      <c r="P54" s="174"/>
    </row>
    <row r="55" spans="1:16" ht="20.100000000000001" customHeight="1">
      <c r="A55" s="172"/>
      <c r="B55" s="189">
        <v>42</v>
      </c>
      <c r="C55" s="190"/>
      <c r="D55" s="192">
        <f t="shared" si="0"/>
        <v>0</v>
      </c>
      <c r="E55" s="173"/>
      <c r="F55" s="173"/>
      <c r="G55" s="173"/>
      <c r="H55" s="173"/>
      <c r="I55" s="173"/>
      <c r="J55" s="173"/>
      <c r="K55" s="173"/>
      <c r="L55" s="173"/>
      <c r="M55" s="173"/>
      <c r="N55" s="173"/>
      <c r="O55" s="173"/>
      <c r="P55" s="174"/>
    </row>
    <row r="56" spans="1:16" ht="20.100000000000001" customHeight="1">
      <c r="A56" s="172"/>
      <c r="B56" s="189">
        <v>43</v>
      </c>
      <c r="C56" s="190"/>
      <c r="D56" s="192">
        <f t="shared" si="0"/>
        <v>0</v>
      </c>
      <c r="E56" s="173"/>
      <c r="F56" s="173"/>
      <c r="G56" s="173"/>
      <c r="H56" s="173"/>
      <c r="I56" s="173"/>
      <c r="J56" s="173"/>
      <c r="K56" s="173"/>
      <c r="L56" s="173"/>
      <c r="M56" s="173"/>
      <c r="N56" s="173"/>
      <c r="O56" s="173"/>
      <c r="P56" s="174"/>
    </row>
    <row r="57" spans="1:16" ht="20.100000000000001" customHeight="1">
      <c r="A57" s="172"/>
      <c r="B57" s="189">
        <v>44</v>
      </c>
      <c r="C57" s="190"/>
      <c r="D57" s="192">
        <f t="shared" si="0"/>
        <v>0</v>
      </c>
      <c r="E57" s="173"/>
      <c r="F57" s="173"/>
      <c r="G57" s="173"/>
      <c r="H57" s="173"/>
      <c r="I57" s="173"/>
      <c r="J57" s="173"/>
      <c r="K57" s="173"/>
      <c r="L57" s="173"/>
      <c r="M57" s="173"/>
      <c r="N57" s="173"/>
      <c r="O57" s="173"/>
      <c r="P57" s="174"/>
    </row>
    <row r="58" spans="1:16" ht="20.100000000000001" customHeight="1">
      <c r="A58" s="172"/>
      <c r="B58" s="189">
        <v>45</v>
      </c>
      <c r="C58" s="190"/>
      <c r="D58" s="192">
        <f t="shared" si="0"/>
        <v>0</v>
      </c>
      <c r="E58" s="173"/>
      <c r="F58" s="173"/>
      <c r="G58" s="173"/>
      <c r="H58" s="173"/>
      <c r="I58" s="173"/>
      <c r="J58" s="173"/>
      <c r="K58" s="173"/>
      <c r="L58" s="173"/>
      <c r="M58" s="173"/>
      <c r="N58" s="173"/>
      <c r="O58" s="173"/>
      <c r="P58" s="174"/>
    </row>
    <row r="59" spans="1:16" ht="20.100000000000001" customHeight="1">
      <c r="A59" s="172"/>
      <c r="B59" s="189">
        <v>46</v>
      </c>
      <c r="C59" s="190"/>
      <c r="D59" s="192">
        <f t="shared" si="0"/>
        <v>0</v>
      </c>
      <c r="E59" s="173"/>
      <c r="F59" s="173"/>
      <c r="G59" s="173"/>
      <c r="H59" s="173"/>
      <c r="I59" s="173"/>
      <c r="J59" s="173"/>
      <c r="K59" s="173"/>
      <c r="L59" s="173"/>
      <c r="M59" s="173"/>
      <c r="N59" s="173"/>
      <c r="O59" s="173"/>
      <c r="P59" s="174"/>
    </row>
    <row r="60" spans="1:16" ht="20.100000000000001" customHeight="1">
      <c r="A60" s="172"/>
      <c r="B60" s="189">
        <v>47</v>
      </c>
      <c r="C60" s="190"/>
      <c r="D60" s="192">
        <f t="shared" si="0"/>
        <v>0</v>
      </c>
      <c r="E60" s="173"/>
      <c r="F60" s="173"/>
      <c r="G60" s="173"/>
      <c r="H60" s="173"/>
      <c r="I60" s="173"/>
      <c r="J60" s="173"/>
      <c r="K60" s="173"/>
      <c r="L60" s="173"/>
      <c r="M60" s="173"/>
      <c r="N60" s="173"/>
      <c r="O60" s="173"/>
      <c r="P60" s="174"/>
    </row>
    <row r="61" spans="1:16" ht="20.100000000000001" customHeight="1">
      <c r="A61" s="172"/>
      <c r="B61" s="189">
        <v>48</v>
      </c>
      <c r="C61" s="190"/>
      <c r="D61" s="192">
        <f t="shared" si="0"/>
        <v>0</v>
      </c>
      <c r="E61" s="173"/>
      <c r="F61" s="173"/>
      <c r="G61" s="173"/>
      <c r="H61" s="173"/>
      <c r="I61" s="173"/>
      <c r="J61" s="173"/>
      <c r="K61" s="173"/>
      <c r="L61" s="173"/>
      <c r="M61" s="173"/>
      <c r="N61" s="173"/>
      <c r="O61" s="173"/>
      <c r="P61" s="174"/>
    </row>
    <row r="62" spans="1:16" ht="20.100000000000001" customHeight="1">
      <c r="A62" s="172"/>
      <c r="B62" s="189">
        <v>49</v>
      </c>
      <c r="C62" s="190"/>
      <c r="D62" s="192">
        <f t="shared" si="0"/>
        <v>0</v>
      </c>
      <c r="E62" s="173"/>
      <c r="F62" s="173"/>
      <c r="G62" s="173"/>
      <c r="H62" s="173"/>
      <c r="I62" s="173"/>
      <c r="J62" s="173"/>
      <c r="K62" s="173"/>
      <c r="L62" s="173"/>
      <c r="M62" s="173"/>
      <c r="N62" s="173"/>
      <c r="O62" s="173"/>
      <c r="P62" s="174"/>
    </row>
    <row r="63" spans="1:16" ht="20.100000000000001" customHeight="1">
      <c r="A63" s="172"/>
      <c r="B63" s="189">
        <v>50</v>
      </c>
      <c r="C63" s="190"/>
      <c r="D63" s="192">
        <f t="shared" si="0"/>
        <v>0</v>
      </c>
      <c r="E63" s="173"/>
      <c r="F63" s="173"/>
      <c r="G63" s="173"/>
      <c r="H63" s="173"/>
      <c r="I63" s="173"/>
      <c r="J63" s="173"/>
      <c r="K63" s="173"/>
      <c r="L63" s="173"/>
      <c r="M63" s="173"/>
      <c r="N63" s="173"/>
      <c r="O63" s="173"/>
      <c r="P63" s="174"/>
    </row>
    <row r="64" spans="1:16" ht="20.100000000000001" customHeight="1" thickBot="1">
      <c r="A64" s="172"/>
      <c r="B64" s="206" t="s">
        <v>165</v>
      </c>
      <c r="C64" s="207" t="str">
        <f>IF(ISNUMBER(AVERAGE(C14:C63)), AVERAGE(C14:C63),"")</f>
        <v/>
      </c>
      <c r="D64" s="208">
        <f>SUM(D14:D63)/COUNT(D14:D63)</f>
        <v>0</v>
      </c>
      <c r="E64" s="173"/>
      <c r="F64" s="173"/>
      <c r="G64" s="173"/>
      <c r="H64" s="173"/>
      <c r="I64" s="173"/>
      <c r="J64" s="173"/>
      <c r="K64" s="173"/>
      <c r="L64" s="173"/>
      <c r="M64" s="173"/>
      <c r="N64" s="173"/>
      <c r="O64" s="173"/>
      <c r="P64" s="174"/>
    </row>
    <row r="65" spans="1:16" ht="20.100000000000001" customHeight="1" thickBot="1">
      <c r="A65" s="170"/>
      <c r="B65" s="171"/>
      <c r="C65" s="171"/>
      <c r="D65" s="171"/>
      <c r="E65" s="171"/>
      <c r="F65" s="171"/>
      <c r="G65" s="171"/>
      <c r="H65" s="171"/>
      <c r="I65" s="171"/>
      <c r="J65" s="171"/>
      <c r="K65" s="171"/>
      <c r="L65" s="171"/>
      <c r="M65" s="171"/>
      <c r="N65" s="171"/>
      <c r="O65" s="171"/>
      <c r="P65" s="209"/>
    </row>
    <row r="66" spans="1:16">
      <c r="A66" s="210"/>
      <c r="B66" s="211"/>
      <c r="C66" s="211" t="s">
        <v>166</v>
      </c>
      <c r="D66" s="211" t="s">
        <v>167</v>
      </c>
      <c r="E66" s="211" t="s">
        <v>168</v>
      </c>
      <c r="F66" s="211" t="s">
        <v>169</v>
      </c>
      <c r="G66" s="211" t="s">
        <v>170</v>
      </c>
      <c r="H66" s="211" t="s">
        <v>171</v>
      </c>
      <c r="K66" s="175"/>
      <c r="L66" s="175"/>
      <c r="M66" s="175"/>
      <c r="N66" s="175"/>
      <c r="O66" s="175"/>
    </row>
    <row r="67" spans="1:16">
      <c r="A67" s="210"/>
      <c r="B67" s="212">
        <v>1</v>
      </c>
      <c r="C67" s="211" t="str">
        <f t="shared" ref="C67:C116" si="2">$H$17</f>
        <v/>
      </c>
      <c r="D67" s="211" t="str">
        <f t="shared" ref="D67:D116" si="3">$H$18</f>
        <v/>
      </c>
      <c r="E67" s="213" t="str">
        <f t="shared" ref="E67:E116" si="4">$H$15</f>
        <v/>
      </c>
      <c r="F67" s="211">
        <f t="shared" ref="F67:F116" si="5">$H$19</f>
        <v>0</v>
      </c>
      <c r="G67" s="214" t="e">
        <f>SUM($D$14:$D14)/COUNT($D$14:$D14)</f>
        <v>#DIV/0!</v>
      </c>
      <c r="H67" s="214">
        <f t="shared" ref="H67:H116" si="6">$D$64</f>
        <v>0</v>
      </c>
      <c r="J67" s="175"/>
      <c r="L67" s="215"/>
      <c r="M67" s="210"/>
      <c r="N67" s="210"/>
      <c r="O67" s="175"/>
    </row>
    <row r="68" spans="1:16">
      <c r="A68" s="210"/>
      <c r="B68" s="212">
        <v>2</v>
      </c>
      <c r="C68" s="211" t="str">
        <f t="shared" si="2"/>
        <v/>
      </c>
      <c r="D68" s="211" t="str">
        <f t="shared" si="3"/>
        <v/>
      </c>
      <c r="E68" s="213" t="str">
        <f t="shared" si="4"/>
        <v/>
      </c>
      <c r="F68" s="211">
        <f t="shared" si="5"/>
        <v>0</v>
      </c>
      <c r="G68" s="214">
        <f>SUM($D$14:$D15)/COUNT($D$14:$D15)</f>
        <v>0</v>
      </c>
      <c r="H68" s="214">
        <f t="shared" si="6"/>
        <v>0</v>
      </c>
      <c r="J68" s="175"/>
      <c r="L68" s="215"/>
      <c r="M68" s="210"/>
      <c r="N68" s="210"/>
      <c r="O68" s="175"/>
    </row>
    <row r="69" spans="1:16">
      <c r="A69" s="210"/>
      <c r="B69" s="212">
        <v>3</v>
      </c>
      <c r="C69" s="211" t="str">
        <f t="shared" si="2"/>
        <v/>
      </c>
      <c r="D69" s="211" t="str">
        <f t="shared" si="3"/>
        <v/>
      </c>
      <c r="E69" s="213" t="str">
        <f t="shared" si="4"/>
        <v/>
      </c>
      <c r="F69" s="211">
        <f t="shared" si="5"/>
        <v>0</v>
      </c>
      <c r="G69" s="214">
        <f>SUM($D$14:$D16)/COUNT($D$14:$D16)</f>
        <v>0</v>
      </c>
      <c r="H69" s="214">
        <f t="shared" si="6"/>
        <v>0</v>
      </c>
      <c r="J69" s="175"/>
      <c r="L69" s="215"/>
      <c r="M69" s="210"/>
      <c r="N69" s="210"/>
      <c r="O69" s="175"/>
    </row>
    <row r="70" spans="1:16">
      <c r="A70" s="210"/>
      <c r="B70" s="212">
        <v>4</v>
      </c>
      <c r="C70" s="211" t="str">
        <f t="shared" si="2"/>
        <v/>
      </c>
      <c r="D70" s="211" t="str">
        <f t="shared" si="3"/>
        <v/>
      </c>
      <c r="E70" s="213" t="str">
        <f t="shared" si="4"/>
        <v/>
      </c>
      <c r="F70" s="211">
        <f t="shared" si="5"/>
        <v>0</v>
      </c>
      <c r="G70" s="214">
        <f>SUM($D$14:$D17)/COUNT($D$14:$D17)</f>
        <v>0</v>
      </c>
      <c r="H70" s="214">
        <f t="shared" si="6"/>
        <v>0</v>
      </c>
      <c r="J70" s="175"/>
      <c r="L70" s="215"/>
      <c r="M70" s="210"/>
      <c r="N70" s="210"/>
      <c r="O70" s="175"/>
    </row>
    <row r="71" spans="1:16">
      <c r="A71" s="210"/>
      <c r="B71" s="212">
        <v>5</v>
      </c>
      <c r="C71" s="211" t="str">
        <f t="shared" si="2"/>
        <v/>
      </c>
      <c r="D71" s="211" t="str">
        <f t="shared" si="3"/>
        <v/>
      </c>
      <c r="E71" s="213" t="str">
        <f t="shared" si="4"/>
        <v/>
      </c>
      <c r="F71" s="211">
        <f t="shared" si="5"/>
        <v>0</v>
      </c>
      <c r="G71" s="214">
        <f>SUM($D$14:$D18)/COUNT($D$14:$D18)</f>
        <v>0</v>
      </c>
      <c r="H71" s="214">
        <f t="shared" si="6"/>
        <v>0</v>
      </c>
      <c r="J71" s="175"/>
      <c r="L71" s="215"/>
      <c r="M71" s="210"/>
      <c r="N71" s="210"/>
      <c r="O71" s="175"/>
    </row>
    <row r="72" spans="1:16">
      <c r="A72" s="210"/>
      <c r="B72" s="212">
        <v>6</v>
      </c>
      <c r="C72" s="211" t="str">
        <f t="shared" si="2"/>
        <v/>
      </c>
      <c r="D72" s="211" t="str">
        <f t="shared" si="3"/>
        <v/>
      </c>
      <c r="E72" s="213" t="str">
        <f t="shared" si="4"/>
        <v/>
      </c>
      <c r="F72" s="211">
        <f t="shared" si="5"/>
        <v>0</v>
      </c>
      <c r="G72" s="214">
        <f>SUM($D$14:$D19)/COUNT($D$14:$D19)</f>
        <v>0</v>
      </c>
      <c r="H72" s="214">
        <f t="shared" si="6"/>
        <v>0</v>
      </c>
      <c r="J72" s="175"/>
      <c r="L72" s="215"/>
      <c r="M72" s="210"/>
      <c r="N72" s="210"/>
      <c r="O72" s="175"/>
    </row>
    <row r="73" spans="1:16">
      <c r="A73" s="210"/>
      <c r="B73" s="212">
        <v>7</v>
      </c>
      <c r="C73" s="211" t="str">
        <f t="shared" si="2"/>
        <v/>
      </c>
      <c r="D73" s="211" t="str">
        <f t="shared" si="3"/>
        <v/>
      </c>
      <c r="E73" s="213" t="str">
        <f t="shared" si="4"/>
        <v/>
      </c>
      <c r="F73" s="211">
        <f t="shared" si="5"/>
        <v>0</v>
      </c>
      <c r="G73" s="214">
        <f>SUM($D$14:$D20)/COUNT($D$14:$D20)</f>
        <v>0</v>
      </c>
      <c r="H73" s="214">
        <f t="shared" si="6"/>
        <v>0</v>
      </c>
      <c r="J73" s="175"/>
      <c r="L73" s="215"/>
      <c r="M73" s="210"/>
      <c r="N73" s="210"/>
      <c r="O73" s="175"/>
    </row>
    <row r="74" spans="1:16">
      <c r="A74" s="210"/>
      <c r="B74" s="212">
        <v>8</v>
      </c>
      <c r="C74" s="211" t="str">
        <f t="shared" si="2"/>
        <v/>
      </c>
      <c r="D74" s="211" t="str">
        <f t="shared" si="3"/>
        <v/>
      </c>
      <c r="E74" s="213" t="str">
        <f t="shared" si="4"/>
        <v/>
      </c>
      <c r="F74" s="211">
        <f t="shared" si="5"/>
        <v>0</v>
      </c>
      <c r="G74" s="214">
        <f>SUM($D$14:$D21)/COUNT($D$14:$D21)</f>
        <v>0</v>
      </c>
      <c r="H74" s="214">
        <f t="shared" si="6"/>
        <v>0</v>
      </c>
      <c r="J74" s="175"/>
      <c r="L74" s="215"/>
      <c r="M74" s="210"/>
      <c r="N74" s="210"/>
      <c r="O74" s="175"/>
    </row>
    <row r="75" spans="1:16">
      <c r="A75" s="210"/>
      <c r="B75" s="212">
        <v>9</v>
      </c>
      <c r="C75" s="211" t="str">
        <f t="shared" si="2"/>
        <v/>
      </c>
      <c r="D75" s="211" t="str">
        <f t="shared" si="3"/>
        <v/>
      </c>
      <c r="E75" s="213" t="str">
        <f t="shared" si="4"/>
        <v/>
      </c>
      <c r="F75" s="211">
        <f t="shared" si="5"/>
        <v>0</v>
      </c>
      <c r="G75" s="214">
        <f>SUM($D$14:$D22)/COUNT($D$14:$D22)</f>
        <v>0</v>
      </c>
      <c r="H75" s="214">
        <f t="shared" si="6"/>
        <v>0</v>
      </c>
      <c r="J75" s="175"/>
      <c r="L75" s="215"/>
      <c r="M75" s="210"/>
      <c r="N75" s="210"/>
      <c r="O75" s="175"/>
    </row>
    <row r="76" spans="1:16">
      <c r="A76" s="210"/>
      <c r="B76" s="212">
        <v>10</v>
      </c>
      <c r="C76" s="211" t="str">
        <f t="shared" si="2"/>
        <v/>
      </c>
      <c r="D76" s="211" t="str">
        <f t="shared" si="3"/>
        <v/>
      </c>
      <c r="E76" s="213" t="str">
        <f t="shared" si="4"/>
        <v/>
      </c>
      <c r="F76" s="211">
        <f t="shared" si="5"/>
        <v>0</v>
      </c>
      <c r="G76" s="214">
        <f>SUM($D$14:$D23)/COUNT($D$14:$D23)</f>
        <v>0</v>
      </c>
      <c r="H76" s="214">
        <f t="shared" si="6"/>
        <v>0</v>
      </c>
      <c r="J76" s="175"/>
      <c r="L76" s="215"/>
      <c r="M76" s="210"/>
      <c r="N76" s="210"/>
      <c r="O76" s="175"/>
    </row>
    <row r="77" spans="1:16">
      <c r="A77" s="210"/>
      <c r="B77" s="212">
        <v>11</v>
      </c>
      <c r="C77" s="211" t="str">
        <f t="shared" si="2"/>
        <v/>
      </c>
      <c r="D77" s="211" t="str">
        <f t="shared" si="3"/>
        <v/>
      </c>
      <c r="E77" s="213" t="str">
        <f t="shared" si="4"/>
        <v/>
      </c>
      <c r="F77" s="211">
        <f t="shared" si="5"/>
        <v>0</v>
      </c>
      <c r="G77" s="214">
        <f>SUM($D$14:$D24)/COUNT($D$14:$D24)</f>
        <v>0</v>
      </c>
      <c r="H77" s="214">
        <f t="shared" si="6"/>
        <v>0</v>
      </c>
      <c r="J77" s="175"/>
      <c r="L77" s="215"/>
      <c r="M77" s="210"/>
      <c r="N77" s="210"/>
      <c r="O77" s="175"/>
    </row>
    <row r="78" spans="1:16">
      <c r="A78" s="210"/>
      <c r="B78" s="212">
        <v>12</v>
      </c>
      <c r="C78" s="211" t="str">
        <f t="shared" si="2"/>
        <v/>
      </c>
      <c r="D78" s="211" t="str">
        <f t="shared" si="3"/>
        <v/>
      </c>
      <c r="E78" s="213" t="str">
        <f t="shared" si="4"/>
        <v/>
      </c>
      <c r="F78" s="211">
        <f t="shared" si="5"/>
        <v>0</v>
      </c>
      <c r="G78" s="214">
        <f>SUM($D$14:$D25)/COUNT($D$14:$D25)</f>
        <v>0</v>
      </c>
      <c r="H78" s="214">
        <f t="shared" si="6"/>
        <v>0</v>
      </c>
      <c r="J78" s="175"/>
      <c r="L78" s="215"/>
      <c r="M78" s="210"/>
      <c r="N78" s="210"/>
      <c r="O78" s="175"/>
    </row>
    <row r="79" spans="1:16">
      <c r="A79" s="210"/>
      <c r="B79" s="212">
        <v>13</v>
      </c>
      <c r="C79" s="211" t="str">
        <f t="shared" si="2"/>
        <v/>
      </c>
      <c r="D79" s="211" t="str">
        <f t="shared" si="3"/>
        <v/>
      </c>
      <c r="E79" s="213" t="str">
        <f t="shared" si="4"/>
        <v/>
      </c>
      <c r="F79" s="211">
        <f t="shared" si="5"/>
        <v>0</v>
      </c>
      <c r="G79" s="214">
        <f>SUM($D$14:$D26)/COUNT($D$14:$D26)</f>
        <v>0</v>
      </c>
      <c r="H79" s="214">
        <f t="shared" si="6"/>
        <v>0</v>
      </c>
      <c r="J79" s="175"/>
      <c r="L79" s="215"/>
      <c r="M79" s="210"/>
      <c r="N79" s="210"/>
      <c r="O79" s="175"/>
    </row>
    <row r="80" spans="1:16">
      <c r="A80" s="210"/>
      <c r="B80" s="212">
        <v>14</v>
      </c>
      <c r="C80" s="211" t="str">
        <f t="shared" si="2"/>
        <v/>
      </c>
      <c r="D80" s="211" t="str">
        <f t="shared" si="3"/>
        <v/>
      </c>
      <c r="E80" s="213" t="str">
        <f t="shared" si="4"/>
        <v/>
      </c>
      <c r="F80" s="211">
        <f t="shared" si="5"/>
        <v>0</v>
      </c>
      <c r="G80" s="214">
        <f>SUM($D$14:$D27)/COUNT($D$14:$D27)</f>
        <v>0</v>
      </c>
      <c r="H80" s="214">
        <f t="shared" si="6"/>
        <v>0</v>
      </c>
      <c r="J80" s="175"/>
      <c r="L80" s="215"/>
      <c r="M80" s="210"/>
      <c r="N80" s="210"/>
      <c r="O80" s="175"/>
    </row>
    <row r="81" spans="1:15">
      <c r="A81" s="210"/>
      <c r="B81" s="212">
        <v>15</v>
      </c>
      <c r="C81" s="211" t="str">
        <f t="shared" si="2"/>
        <v/>
      </c>
      <c r="D81" s="211" t="str">
        <f t="shared" si="3"/>
        <v/>
      </c>
      <c r="E81" s="213" t="str">
        <f t="shared" si="4"/>
        <v/>
      </c>
      <c r="F81" s="211">
        <f t="shared" si="5"/>
        <v>0</v>
      </c>
      <c r="G81" s="214">
        <f>SUM($D$14:$D28)/COUNT($D$14:$D28)</f>
        <v>0</v>
      </c>
      <c r="H81" s="214">
        <f t="shared" si="6"/>
        <v>0</v>
      </c>
      <c r="J81" s="175"/>
      <c r="L81" s="215"/>
      <c r="M81" s="210"/>
      <c r="N81" s="210"/>
      <c r="O81" s="175"/>
    </row>
    <row r="82" spans="1:15">
      <c r="A82" s="210"/>
      <c r="B82" s="212">
        <v>16</v>
      </c>
      <c r="C82" s="211" t="str">
        <f t="shared" si="2"/>
        <v/>
      </c>
      <c r="D82" s="211" t="str">
        <f t="shared" si="3"/>
        <v/>
      </c>
      <c r="E82" s="213" t="str">
        <f t="shared" si="4"/>
        <v/>
      </c>
      <c r="F82" s="211">
        <f t="shared" si="5"/>
        <v>0</v>
      </c>
      <c r="G82" s="214">
        <f>SUM($D$14:$D29)/COUNT($D$14:$D29)</f>
        <v>0</v>
      </c>
      <c r="H82" s="214">
        <f t="shared" si="6"/>
        <v>0</v>
      </c>
      <c r="J82" s="175"/>
      <c r="L82" s="215"/>
      <c r="M82" s="210"/>
      <c r="N82" s="210"/>
      <c r="O82" s="175"/>
    </row>
    <row r="83" spans="1:15">
      <c r="A83" s="210"/>
      <c r="B83" s="212">
        <v>17</v>
      </c>
      <c r="C83" s="211" t="str">
        <f t="shared" si="2"/>
        <v/>
      </c>
      <c r="D83" s="211" t="str">
        <f t="shared" si="3"/>
        <v/>
      </c>
      <c r="E83" s="213" t="str">
        <f t="shared" si="4"/>
        <v/>
      </c>
      <c r="F83" s="211">
        <f t="shared" si="5"/>
        <v>0</v>
      </c>
      <c r="G83" s="214">
        <f>SUM($D$14:$D30)/COUNT($D$14:$D30)</f>
        <v>0</v>
      </c>
      <c r="H83" s="214">
        <f t="shared" si="6"/>
        <v>0</v>
      </c>
      <c r="J83" s="175"/>
      <c r="L83" s="215"/>
      <c r="M83" s="210"/>
      <c r="N83" s="210"/>
      <c r="O83" s="175"/>
    </row>
    <row r="84" spans="1:15">
      <c r="A84" s="210"/>
      <c r="B84" s="212">
        <v>18</v>
      </c>
      <c r="C84" s="211" t="str">
        <f t="shared" si="2"/>
        <v/>
      </c>
      <c r="D84" s="211" t="str">
        <f t="shared" si="3"/>
        <v/>
      </c>
      <c r="E84" s="213" t="str">
        <f t="shared" si="4"/>
        <v/>
      </c>
      <c r="F84" s="211">
        <f t="shared" si="5"/>
        <v>0</v>
      </c>
      <c r="G84" s="214">
        <f>SUM($D$14:$D31)/COUNT($D$14:$D31)</f>
        <v>0</v>
      </c>
      <c r="H84" s="214">
        <f t="shared" si="6"/>
        <v>0</v>
      </c>
      <c r="J84" s="175"/>
      <c r="L84" s="215"/>
      <c r="M84" s="210"/>
      <c r="N84" s="210"/>
      <c r="O84" s="175"/>
    </row>
    <row r="85" spans="1:15">
      <c r="A85" s="210"/>
      <c r="B85" s="212">
        <v>19</v>
      </c>
      <c r="C85" s="211" t="str">
        <f t="shared" si="2"/>
        <v/>
      </c>
      <c r="D85" s="211" t="str">
        <f t="shared" si="3"/>
        <v/>
      </c>
      <c r="E85" s="213" t="str">
        <f t="shared" si="4"/>
        <v/>
      </c>
      <c r="F85" s="211">
        <f t="shared" si="5"/>
        <v>0</v>
      </c>
      <c r="G85" s="214">
        <f>SUM($D$14:$D32)/COUNT($D$14:$D32)</f>
        <v>0</v>
      </c>
      <c r="H85" s="214">
        <f t="shared" si="6"/>
        <v>0</v>
      </c>
      <c r="J85" s="175"/>
      <c r="L85" s="215"/>
      <c r="M85" s="210"/>
      <c r="N85" s="210"/>
      <c r="O85" s="175"/>
    </row>
    <row r="86" spans="1:15">
      <c r="A86" s="210"/>
      <c r="B86" s="212">
        <v>20</v>
      </c>
      <c r="C86" s="211" t="str">
        <f t="shared" si="2"/>
        <v/>
      </c>
      <c r="D86" s="211" t="str">
        <f t="shared" si="3"/>
        <v/>
      </c>
      <c r="E86" s="213" t="str">
        <f t="shared" si="4"/>
        <v/>
      </c>
      <c r="F86" s="211">
        <f t="shared" si="5"/>
        <v>0</v>
      </c>
      <c r="G86" s="214">
        <f>SUM($D$14:$D33)/COUNT($D$14:$D33)</f>
        <v>0</v>
      </c>
      <c r="H86" s="214">
        <f t="shared" si="6"/>
        <v>0</v>
      </c>
      <c r="J86" s="175"/>
      <c r="L86" s="215"/>
      <c r="M86" s="210"/>
      <c r="N86" s="210"/>
      <c r="O86" s="175"/>
    </row>
    <row r="87" spans="1:15">
      <c r="A87" s="210"/>
      <c r="B87" s="212">
        <v>21</v>
      </c>
      <c r="C87" s="211" t="str">
        <f t="shared" si="2"/>
        <v/>
      </c>
      <c r="D87" s="211" t="str">
        <f t="shared" si="3"/>
        <v/>
      </c>
      <c r="E87" s="213" t="str">
        <f t="shared" si="4"/>
        <v/>
      </c>
      <c r="F87" s="211">
        <f t="shared" si="5"/>
        <v>0</v>
      </c>
      <c r="G87" s="214">
        <f>SUM($D$14:$D34)/COUNT($D$14:$D34)</f>
        <v>0</v>
      </c>
      <c r="H87" s="214">
        <f t="shared" si="6"/>
        <v>0</v>
      </c>
      <c r="J87" s="175"/>
      <c r="L87" s="215"/>
      <c r="M87" s="210"/>
      <c r="N87" s="210"/>
      <c r="O87" s="175"/>
    </row>
    <row r="88" spans="1:15">
      <c r="A88" s="210"/>
      <c r="B88" s="212">
        <v>22</v>
      </c>
      <c r="C88" s="211" t="str">
        <f t="shared" si="2"/>
        <v/>
      </c>
      <c r="D88" s="211" t="str">
        <f t="shared" si="3"/>
        <v/>
      </c>
      <c r="E88" s="213" t="str">
        <f t="shared" si="4"/>
        <v/>
      </c>
      <c r="F88" s="211">
        <f t="shared" si="5"/>
        <v>0</v>
      </c>
      <c r="G88" s="214">
        <f>SUM($D$14:$D35)/COUNT($D$14:$D35)</f>
        <v>0</v>
      </c>
      <c r="H88" s="214">
        <f t="shared" si="6"/>
        <v>0</v>
      </c>
      <c r="I88" s="175"/>
      <c r="J88" s="175"/>
      <c r="K88" s="175"/>
      <c r="L88" s="175"/>
      <c r="M88" s="175"/>
      <c r="N88" s="175"/>
      <c r="O88" s="175"/>
    </row>
    <row r="89" spans="1:15">
      <c r="A89" s="210"/>
      <c r="B89" s="212">
        <v>23</v>
      </c>
      <c r="C89" s="211" t="str">
        <f t="shared" si="2"/>
        <v/>
      </c>
      <c r="D89" s="211" t="str">
        <f t="shared" si="3"/>
        <v/>
      </c>
      <c r="E89" s="213" t="str">
        <f t="shared" si="4"/>
        <v/>
      </c>
      <c r="F89" s="211">
        <f t="shared" si="5"/>
        <v>0</v>
      </c>
      <c r="G89" s="214">
        <f>SUM($D$14:$D36)/COUNT($D$14:$D36)</f>
        <v>0</v>
      </c>
      <c r="H89" s="214">
        <f t="shared" si="6"/>
        <v>0</v>
      </c>
      <c r="I89" s="175"/>
      <c r="J89" s="175"/>
      <c r="K89" s="175"/>
      <c r="L89" s="175"/>
      <c r="M89" s="175"/>
      <c r="N89" s="175"/>
      <c r="O89" s="175"/>
    </row>
    <row r="90" spans="1:15">
      <c r="A90" s="210"/>
      <c r="B90" s="212">
        <v>24</v>
      </c>
      <c r="C90" s="211" t="str">
        <f t="shared" si="2"/>
        <v/>
      </c>
      <c r="D90" s="211" t="str">
        <f t="shared" si="3"/>
        <v/>
      </c>
      <c r="E90" s="213" t="str">
        <f t="shared" si="4"/>
        <v/>
      </c>
      <c r="F90" s="211">
        <f t="shared" si="5"/>
        <v>0</v>
      </c>
      <c r="G90" s="214">
        <f>SUM($D$14:$D37)/COUNT($D$14:$D37)</f>
        <v>0</v>
      </c>
      <c r="H90" s="214">
        <f t="shared" si="6"/>
        <v>0</v>
      </c>
      <c r="I90" s="175"/>
      <c r="J90" s="175"/>
      <c r="K90" s="175"/>
      <c r="L90" s="175"/>
      <c r="M90" s="175"/>
      <c r="N90" s="175"/>
      <c r="O90" s="175"/>
    </row>
    <row r="91" spans="1:15">
      <c r="A91" s="210"/>
      <c r="B91" s="212">
        <v>25</v>
      </c>
      <c r="C91" s="211" t="str">
        <f t="shared" si="2"/>
        <v/>
      </c>
      <c r="D91" s="211" t="str">
        <f t="shared" si="3"/>
        <v/>
      </c>
      <c r="E91" s="213" t="str">
        <f t="shared" si="4"/>
        <v/>
      </c>
      <c r="F91" s="211">
        <f t="shared" si="5"/>
        <v>0</v>
      </c>
      <c r="G91" s="214">
        <f>SUM($D$14:$D38)/COUNT($D$14:$D38)</f>
        <v>0</v>
      </c>
      <c r="H91" s="214">
        <f t="shared" si="6"/>
        <v>0</v>
      </c>
      <c r="I91" s="175"/>
      <c r="J91" s="175"/>
      <c r="K91" s="175"/>
      <c r="L91" s="175"/>
      <c r="M91" s="175"/>
      <c r="N91" s="175"/>
      <c r="O91" s="175"/>
    </row>
    <row r="92" spans="1:15">
      <c r="A92" s="210"/>
      <c r="B92" s="212">
        <v>26</v>
      </c>
      <c r="C92" s="211" t="str">
        <f t="shared" si="2"/>
        <v/>
      </c>
      <c r="D92" s="211" t="str">
        <f t="shared" si="3"/>
        <v/>
      </c>
      <c r="E92" s="213" t="str">
        <f t="shared" si="4"/>
        <v/>
      </c>
      <c r="F92" s="211">
        <f t="shared" si="5"/>
        <v>0</v>
      </c>
      <c r="G92" s="214">
        <f>SUM($D$14:$D39)/COUNT($D$14:$D39)</f>
        <v>0</v>
      </c>
      <c r="H92" s="214">
        <f t="shared" si="6"/>
        <v>0</v>
      </c>
      <c r="I92" s="175"/>
      <c r="J92" s="175"/>
      <c r="K92" s="175"/>
      <c r="L92" s="175"/>
      <c r="M92" s="175"/>
      <c r="N92" s="175"/>
      <c r="O92" s="175"/>
    </row>
    <row r="93" spans="1:15">
      <c r="A93" s="210"/>
      <c r="B93" s="212">
        <v>27</v>
      </c>
      <c r="C93" s="211" t="str">
        <f t="shared" si="2"/>
        <v/>
      </c>
      <c r="D93" s="211" t="str">
        <f t="shared" si="3"/>
        <v/>
      </c>
      <c r="E93" s="213" t="str">
        <f t="shared" si="4"/>
        <v/>
      </c>
      <c r="F93" s="211">
        <f t="shared" si="5"/>
        <v>0</v>
      </c>
      <c r="G93" s="214">
        <f>SUM($D$14:$D40)/COUNT($D$14:$D40)</f>
        <v>0</v>
      </c>
      <c r="H93" s="214">
        <f t="shared" si="6"/>
        <v>0</v>
      </c>
      <c r="I93" s="175"/>
      <c r="J93" s="175"/>
      <c r="K93" s="175"/>
      <c r="L93" s="175"/>
      <c r="M93" s="175"/>
      <c r="N93" s="175"/>
      <c r="O93" s="175"/>
    </row>
    <row r="94" spans="1:15">
      <c r="A94" s="210"/>
      <c r="B94" s="212">
        <v>28</v>
      </c>
      <c r="C94" s="211" t="str">
        <f t="shared" si="2"/>
        <v/>
      </c>
      <c r="D94" s="211" t="str">
        <f t="shared" si="3"/>
        <v/>
      </c>
      <c r="E94" s="213" t="str">
        <f t="shared" si="4"/>
        <v/>
      </c>
      <c r="F94" s="211">
        <f t="shared" si="5"/>
        <v>0</v>
      </c>
      <c r="G94" s="214">
        <f>SUM($D$14:$D41)/COUNT($D$14:$D41)</f>
        <v>0</v>
      </c>
      <c r="H94" s="214">
        <f t="shared" si="6"/>
        <v>0</v>
      </c>
      <c r="I94" s="175"/>
      <c r="J94" s="175"/>
      <c r="K94" s="175"/>
      <c r="L94" s="175"/>
      <c r="M94" s="175"/>
      <c r="N94" s="175"/>
      <c r="O94" s="175"/>
    </row>
    <row r="95" spans="1:15">
      <c r="A95" s="210"/>
      <c r="B95" s="212">
        <v>29</v>
      </c>
      <c r="C95" s="211" t="str">
        <f t="shared" si="2"/>
        <v/>
      </c>
      <c r="D95" s="211" t="str">
        <f t="shared" si="3"/>
        <v/>
      </c>
      <c r="E95" s="213" t="str">
        <f t="shared" si="4"/>
        <v/>
      </c>
      <c r="F95" s="211">
        <f t="shared" si="5"/>
        <v>0</v>
      </c>
      <c r="G95" s="214">
        <f>SUM($D$14:$D42)/COUNT($D$14:$D42)</f>
        <v>0</v>
      </c>
      <c r="H95" s="214">
        <f t="shared" si="6"/>
        <v>0</v>
      </c>
      <c r="I95" s="175"/>
      <c r="J95" s="175"/>
      <c r="K95" s="175"/>
      <c r="L95" s="175"/>
      <c r="M95" s="175"/>
      <c r="N95" s="175"/>
      <c r="O95" s="175"/>
    </row>
    <row r="96" spans="1:15">
      <c r="A96" s="210"/>
      <c r="B96" s="212">
        <v>30</v>
      </c>
      <c r="C96" s="211" t="str">
        <f t="shared" si="2"/>
        <v/>
      </c>
      <c r="D96" s="211" t="str">
        <f t="shared" si="3"/>
        <v/>
      </c>
      <c r="E96" s="213" t="str">
        <f t="shared" si="4"/>
        <v/>
      </c>
      <c r="F96" s="211">
        <f t="shared" si="5"/>
        <v>0</v>
      </c>
      <c r="G96" s="214">
        <f>SUM($D$14:$D43)/COUNT($D$14:$D43)</f>
        <v>0</v>
      </c>
      <c r="H96" s="214">
        <f t="shared" si="6"/>
        <v>0</v>
      </c>
      <c r="I96" s="175"/>
      <c r="J96" s="175"/>
      <c r="K96" s="175"/>
      <c r="L96" s="175"/>
      <c r="M96" s="175"/>
      <c r="N96" s="175"/>
      <c r="O96" s="175"/>
    </row>
    <row r="97" spans="1:15">
      <c r="A97" s="210"/>
      <c r="B97" s="212">
        <v>31</v>
      </c>
      <c r="C97" s="211" t="str">
        <f t="shared" si="2"/>
        <v/>
      </c>
      <c r="D97" s="211" t="str">
        <f t="shared" si="3"/>
        <v/>
      </c>
      <c r="E97" s="213" t="str">
        <f t="shared" si="4"/>
        <v/>
      </c>
      <c r="F97" s="211">
        <f t="shared" si="5"/>
        <v>0</v>
      </c>
      <c r="G97" s="214">
        <f>SUM($D$14:$D44)/COUNT($D$14:$D44)</f>
        <v>0</v>
      </c>
      <c r="H97" s="214">
        <f t="shared" si="6"/>
        <v>0</v>
      </c>
      <c r="I97" s="175"/>
      <c r="J97" s="175"/>
      <c r="K97" s="175"/>
      <c r="L97" s="175"/>
      <c r="M97" s="175"/>
      <c r="N97" s="175"/>
      <c r="O97" s="175"/>
    </row>
    <row r="98" spans="1:15">
      <c r="A98" s="210"/>
      <c r="B98" s="212">
        <v>32</v>
      </c>
      <c r="C98" s="211" t="str">
        <f t="shared" si="2"/>
        <v/>
      </c>
      <c r="D98" s="211" t="str">
        <f t="shared" si="3"/>
        <v/>
      </c>
      <c r="E98" s="213" t="str">
        <f t="shared" si="4"/>
        <v/>
      </c>
      <c r="F98" s="211">
        <f t="shared" si="5"/>
        <v>0</v>
      </c>
      <c r="G98" s="214">
        <f>SUM($D$14:$D45)/COUNT($D$14:$D45)</f>
        <v>0</v>
      </c>
      <c r="H98" s="214">
        <f t="shared" si="6"/>
        <v>0</v>
      </c>
      <c r="I98" s="175"/>
      <c r="J98" s="175"/>
      <c r="K98" s="175"/>
      <c r="L98" s="175"/>
      <c r="M98" s="175"/>
      <c r="N98" s="175"/>
      <c r="O98" s="175"/>
    </row>
    <row r="99" spans="1:15">
      <c r="A99" s="210"/>
      <c r="B99" s="212">
        <v>33</v>
      </c>
      <c r="C99" s="211" t="str">
        <f t="shared" si="2"/>
        <v/>
      </c>
      <c r="D99" s="211" t="str">
        <f t="shared" si="3"/>
        <v/>
      </c>
      <c r="E99" s="213" t="str">
        <f t="shared" si="4"/>
        <v/>
      </c>
      <c r="F99" s="211">
        <f t="shared" si="5"/>
        <v>0</v>
      </c>
      <c r="G99" s="214">
        <f>SUM($D$14:$D46)/COUNT($D$14:$D46)</f>
        <v>0</v>
      </c>
      <c r="H99" s="214">
        <f t="shared" si="6"/>
        <v>0</v>
      </c>
      <c r="I99" s="175"/>
      <c r="J99" s="175"/>
      <c r="K99" s="175"/>
      <c r="L99" s="210"/>
      <c r="M99" s="210"/>
      <c r="N99" s="175"/>
      <c r="O99" s="175"/>
    </row>
    <row r="100" spans="1:15">
      <c r="A100" s="210"/>
      <c r="B100" s="212">
        <v>34</v>
      </c>
      <c r="C100" s="211" t="str">
        <f t="shared" si="2"/>
        <v/>
      </c>
      <c r="D100" s="211" t="str">
        <f t="shared" si="3"/>
        <v/>
      </c>
      <c r="E100" s="213" t="str">
        <f t="shared" si="4"/>
        <v/>
      </c>
      <c r="F100" s="211">
        <f t="shared" si="5"/>
        <v>0</v>
      </c>
      <c r="G100" s="214">
        <f>SUM($D$14:$D47)/COUNT($D$14:$D47)</f>
        <v>0</v>
      </c>
      <c r="H100" s="214">
        <f t="shared" si="6"/>
        <v>0</v>
      </c>
      <c r="I100" s="175"/>
      <c r="J100" s="210"/>
      <c r="K100" s="210"/>
      <c r="L100" s="210"/>
      <c r="M100" s="210"/>
      <c r="N100" s="175"/>
      <c r="O100" s="175"/>
    </row>
    <row r="101" spans="1:15">
      <c r="A101" s="210"/>
      <c r="B101" s="212">
        <v>35</v>
      </c>
      <c r="C101" s="211" t="str">
        <f t="shared" si="2"/>
        <v/>
      </c>
      <c r="D101" s="211" t="str">
        <f t="shared" si="3"/>
        <v/>
      </c>
      <c r="E101" s="213" t="str">
        <f t="shared" si="4"/>
        <v/>
      </c>
      <c r="F101" s="211">
        <f t="shared" si="5"/>
        <v>0</v>
      </c>
      <c r="G101" s="214">
        <f>SUM($D$14:$D48)/COUNT($D$14:$D48)</f>
        <v>0</v>
      </c>
      <c r="H101" s="214">
        <f t="shared" si="6"/>
        <v>0</v>
      </c>
      <c r="I101" s="175"/>
      <c r="J101" s="210"/>
      <c r="K101" s="210"/>
      <c r="L101" s="175"/>
      <c r="M101" s="175"/>
      <c r="N101" s="175"/>
      <c r="O101" s="175"/>
    </row>
    <row r="102" spans="1:15">
      <c r="A102" s="210"/>
      <c r="B102" s="212">
        <v>36</v>
      </c>
      <c r="C102" s="211" t="str">
        <f t="shared" si="2"/>
        <v/>
      </c>
      <c r="D102" s="211" t="str">
        <f t="shared" si="3"/>
        <v/>
      </c>
      <c r="E102" s="213" t="str">
        <f t="shared" si="4"/>
        <v/>
      </c>
      <c r="F102" s="211">
        <f t="shared" si="5"/>
        <v>0</v>
      </c>
      <c r="G102" s="214">
        <f>SUM($D$14:$D49)/COUNT($D$14:$D49)</f>
        <v>0</v>
      </c>
      <c r="H102" s="214">
        <f t="shared" si="6"/>
        <v>0</v>
      </c>
      <c r="I102" s="175"/>
      <c r="J102" s="210"/>
      <c r="K102" s="210"/>
      <c r="L102" s="175"/>
      <c r="M102" s="175"/>
      <c r="N102" s="175"/>
      <c r="O102" s="175"/>
    </row>
    <row r="103" spans="1:15">
      <c r="A103" s="210"/>
      <c r="B103" s="212">
        <v>37</v>
      </c>
      <c r="C103" s="211" t="str">
        <f t="shared" si="2"/>
        <v/>
      </c>
      <c r="D103" s="211" t="str">
        <f t="shared" si="3"/>
        <v/>
      </c>
      <c r="E103" s="213" t="str">
        <f t="shared" si="4"/>
        <v/>
      </c>
      <c r="F103" s="211">
        <f t="shared" si="5"/>
        <v>0</v>
      </c>
      <c r="G103" s="214">
        <f>SUM($D$14:$D50)/COUNT($D$14:$D50)</f>
        <v>0</v>
      </c>
      <c r="H103" s="214">
        <f t="shared" si="6"/>
        <v>0</v>
      </c>
      <c r="I103" s="175"/>
      <c r="J103" s="175"/>
      <c r="K103" s="175"/>
      <c r="L103" s="175"/>
      <c r="M103" s="175"/>
      <c r="N103" s="175"/>
      <c r="O103" s="175"/>
    </row>
    <row r="104" spans="1:15">
      <c r="A104" s="210"/>
      <c r="B104" s="212">
        <v>38</v>
      </c>
      <c r="C104" s="211" t="str">
        <f t="shared" si="2"/>
        <v/>
      </c>
      <c r="D104" s="211" t="str">
        <f t="shared" si="3"/>
        <v/>
      </c>
      <c r="E104" s="213" t="str">
        <f t="shared" si="4"/>
        <v/>
      </c>
      <c r="F104" s="211">
        <f t="shared" si="5"/>
        <v>0</v>
      </c>
      <c r="G104" s="214">
        <f>SUM($D$14:$D51)/COUNT($D$14:$D51)</f>
        <v>0</v>
      </c>
      <c r="H104" s="214">
        <f t="shared" si="6"/>
        <v>0</v>
      </c>
      <c r="I104" s="175"/>
      <c r="J104" s="175"/>
      <c r="K104" s="175"/>
      <c r="L104" s="175"/>
      <c r="M104" s="175"/>
      <c r="N104" s="175"/>
      <c r="O104" s="175"/>
    </row>
    <row r="105" spans="1:15">
      <c r="A105" s="210"/>
      <c r="B105" s="212">
        <v>39</v>
      </c>
      <c r="C105" s="211" t="str">
        <f t="shared" si="2"/>
        <v/>
      </c>
      <c r="D105" s="211" t="str">
        <f t="shared" si="3"/>
        <v/>
      </c>
      <c r="E105" s="213" t="str">
        <f t="shared" si="4"/>
        <v/>
      </c>
      <c r="F105" s="211">
        <f t="shared" si="5"/>
        <v>0</v>
      </c>
      <c r="G105" s="214">
        <f>SUM($D$14:$D52)/COUNT($D$14:$D52)</f>
        <v>0</v>
      </c>
      <c r="H105" s="214">
        <f t="shared" si="6"/>
        <v>0</v>
      </c>
      <c r="I105" s="175"/>
      <c r="J105" s="175"/>
      <c r="K105" s="175"/>
      <c r="L105" s="175"/>
      <c r="M105" s="175"/>
      <c r="N105" s="175"/>
      <c r="O105" s="175"/>
    </row>
    <row r="106" spans="1:15">
      <c r="A106" s="210"/>
      <c r="B106" s="212">
        <v>40</v>
      </c>
      <c r="C106" s="211" t="str">
        <f t="shared" si="2"/>
        <v/>
      </c>
      <c r="D106" s="211" t="str">
        <f t="shared" si="3"/>
        <v/>
      </c>
      <c r="E106" s="213" t="str">
        <f t="shared" si="4"/>
        <v/>
      </c>
      <c r="F106" s="211">
        <f t="shared" si="5"/>
        <v>0</v>
      </c>
      <c r="G106" s="214">
        <f>SUM($D$14:$D53)/COUNT($D$14:$D53)</f>
        <v>0</v>
      </c>
      <c r="H106" s="214">
        <f t="shared" si="6"/>
        <v>0</v>
      </c>
      <c r="I106" s="175"/>
      <c r="J106" s="175"/>
      <c r="K106" s="175"/>
      <c r="L106" s="175"/>
      <c r="M106" s="175"/>
      <c r="N106" s="175"/>
      <c r="O106" s="175"/>
    </row>
    <row r="107" spans="1:15">
      <c r="A107" s="210"/>
      <c r="B107" s="212">
        <v>41</v>
      </c>
      <c r="C107" s="211" t="str">
        <f t="shared" si="2"/>
        <v/>
      </c>
      <c r="D107" s="211" t="str">
        <f t="shared" si="3"/>
        <v/>
      </c>
      <c r="E107" s="213" t="str">
        <f t="shared" si="4"/>
        <v/>
      </c>
      <c r="F107" s="211">
        <f t="shared" si="5"/>
        <v>0</v>
      </c>
      <c r="G107" s="214">
        <f>SUM($D$14:$D54)/COUNT($D$14:$D54)</f>
        <v>0</v>
      </c>
      <c r="H107" s="214">
        <f t="shared" si="6"/>
        <v>0</v>
      </c>
      <c r="I107" s="175"/>
      <c r="J107" s="175"/>
      <c r="K107" s="175"/>
      <c r="L107" s="175"/>
      <c r="M107" s="175"/>
      <c r="N107" s="175"/>
      <c r="O107" s="175"/>
    </row>
    <row r="108" spans="1:15">
      <c r="A108" s="210"/>
      <c r="B108" s="212">
        <v>42</v>
      </c>
      <c r="C108" s="211" t="str">
        <f t="shared" si="2"/>
        <v/>
      </c>
      <c r="D108" s="211" t="str">
        <f t="shared" si="3"/>
        <v/>
      </c>
      <c r="E108" s="213" t="str">
        <f t="shared" si="4"/>
        <v/>
      </c>
      <c r="F108" s="211">
        <f t="shared" si="5"/>
        <v>0</v>
      </c>
      <c r="G108" s="214">
        <f>SUM($D$14:$D55)/COUNT($D$14:$D55)</f>
        <v>0</v>
      </c>
      <c r="H108" s="214">
        <f t="shared" si="6"/>
        <v>0</v>
      </c>
      <c r="I108" s="175"/>
      <c r="J108" s="175"/>
      <c r="K108" s="175"/>
      <c r="L108" s="175"/>
      <c r="M108" s="175"/>
      <c r="N108" s="175"/>
      <c r="O108" s="175"/>
    </row>
    <row r="109" spans="1:15">
      <c r="A109" s="210"/>
      <c r="B109" s="212">
        <v>43</v>
      </c>
      <c r="C109" s="211" t="str">
        <f t="shared" si="2"/>
        <v/>
      </c>
      <c r="D109" s="211" t="str">
        <f t="shared" si="3"/>
        <v/>
      </c>
      <c r="E109" s="213" t="str">
        <f t="shared" si="4"/>
        <v/>
      </c>
      <c r="F109" s="211">
        <f t="shared" si="5"/>
        <v>0</v>
      </c>
      <c r="G109" s="214">
        <f>SUM($D$14:$D56)/COUNT($D$14:$D56)</f>
        <v>0</v>
      </c>
      <c r="H109" s="214">
        <f t="shared" si="6"/>
        <v>0</v>
      </c>
      <c r="I109" s="175"/>
      <c r="J109" s="175"/>
      <c r="K109" s="175"/>
      <c r="L109" s="175"/>
      <c r="M109" s="175"/>
      <c r="N109" s="175"/>
      <c r="O109" s="175"/>
    </row>
    <row r="110" spans="1:15">
      <c r="A110" s="210"/>
      <c r="B110" s="212">
        <v>44</v>
      </c>
      <c r="C110" s="211" t="str">
        <f t="shared" si="2"/>
        <v/>
      </c>
      <c r="D110" s="211" t="str">
        <f t="shared" si="3"/>
        <v/>
      </c>
      <c r="E110" s="213" t="str">
        <f t="shared" si="4"/>
        <v/>
      </c>
      <c r="F110" s="211">
        <f t="shared" si="5"/>
        <v>0</v>
      </c>
      <c r="G110" s="214">
        <f>SUM($D$14:$D57)/COUNT($D$14:$D57)</f>
        <v>0</v>
      </c>
      <c r="H110" s="214">
        <f t="shared" si="6"/>
        <v>0</v>
      </c>
      <c r="I110" s="175"/>
      <c r="J110" s="175"/>
      <c r="K110" s="175"/>
      <c r="L110" s="175"/>
      <c r="M110" s="175"/>
      <c r="N110" s="175"/>
      <c r="O110" s="175"/>
    </row>
    <row r="111" spans="1:15">
      <c r="A111" s="210"/>
      <c r="B111" s="212">
        <v>45</v>
      </c>
      <c r="C111" s="211" t="str">
        <f t="shared" si="2"/>
        <v/>
      </c>
      <c r="D111" s="211" t="str">
        <f t="shared" si="3"/>
        <v/>
      </c>
      <c r="E111" s="213" t="str">
        <f t="shared" si="4"/>
        <v/>
      </c>
      <c r="F111" s="211">
        <f t="shared" si="5"/>
        <v>0</v>
      </c>
      <c r="G111" s="214">
        <f>SUM($D$14:$D58)/COUNT($D$14:$D58)</f>
        <v>0</v>
      </c>
      <c r="H111" s="214">
        <f t="shared" si="6"/>
        <v>0</v>
      </c>
      <c r="I111" s="175"/>
      <c r="J111" s="175"/>
      <c r="K111" s="175"/>
      <c r="L111" s="175"/>
      <c r="M111" s="175"/>
      <c r="N111" s="175"/>
      <c r="O111" s="175"/>
    </row>
    <row r="112" spans="1:15">
      <c r="A112" s="210"/>
      <c r="B112" s="212">
        <v>46</v>
      </c>
      <c r="C112" s="211" t="str">
        <f t="shared" si="2"/>
        <v/>
      </c>
      <c r="D112" s="211" t="str">
        <f t="shared" si="3"/>
        <v/>
      </c>
      <c r="E112" s="213" t="str">
        <f t="shared" si="4"/>
        <v/>
      </c>
      <c r="F112" s="211">
        <f t="shared" si="5"/>
        <v>0</v>
      </c>
      <c r="G112" s="214">
        <f>SUM($D$14:$D59)/COUNT($D$14:$D59)</f>
        <v>0</v>
      </c>
      <c r="H112" s="214">
        <f t="shared" si="6"/>
        <v>0</v>
      </c>
      <c r="I112" s="175"/>
      <c r="J112" s="175"/>
      <c r="K112" s="175"/>
      <c r="L112" s="175"/>
      <c r="M112" s="175"/>
      <c r="N112" s="175"/>
      <c r="O112" s="175"/>
    </row>
    <row r="113" spans="1:15">
      <c r="A113" s="210"/>
      <c r="B113" s="212">
        <v>47</v>
      </c>
      <c r="C113" s="211" t="str">
        <f t="shared" si="2"/>
        <v/>
      </c>
      <c r="D113" s="211" t="str">
        <f t="shared" si="3"/>
        <v/>
      </c>
      <c r="E113" s="213" t="str">
        <f t="shared" si="4"/>
        <v/>
      </c>
      <c r="F113" s="211">
        <f t="shared" si="5"/>
        <v>0</v>
      </c>
      <c r="G113" s="214">
        <f>SUM($D$14:$D60)/COUNT($D$14:$D60)</f>
        <v>0</v>
      </c>
      <c r="H113" s="214">
        <f t="shared" si="6"/>
        <v>0</v>
      </c>
      <c r="I113" s="175"/>
      <c r="J113" s="175"/>
      <c r="K113" s="175"/>
      <c r="L113" s="175"/>
      <c r="M113" s="175"/>
      <c r="N113" s="175"/>
      <c r="O113" s="175"/>
    </row>
    <row r="114" spans="1:15">
      <c r="A114" s="210"/>
      <c r="B114" s="212">
        <v>48</v>
      </c>
      <c r="C114" s="211" t="str">
        <f t="shared" si="2"/>
        <v/>
      </c>
      <c r="D114" s="211" t="str">
        <f t="shared" si="3"/>
        <v/>
      </c>
      <c r="E114" s="213" t="str">
        <f t="shared" si="4"/>
        <v/>
      </c>
      <c r="F114" s="211">
        <f t="shared" si="5"/>
        <v>0</v>
      </c>
      <c r="G114" s="214">
        <f>SUM($D$14:$D61)/COUNT($D$14:$D61)</f>
        <v>0</v>
      </c>
      <c r="H114" s="214">
        <f t="shared" si="6"/>
        <v>0</v>
      </c>
      <c r="I114" s="175"/>
      <c r="J114" s="175"/>
      <c r="K114" s="175"/>
      <c r="L114" s="175"/>
      <c r="M114" s="175"/>
      <c r="N114" s="175"/>
      <c r="O114" s="175"/>
    </row>
    <row r="115" spans="1:15">
      <c r="A115" s="210"/>
      <c r="B115" s="212">
        <v>49</v>
      </c>
      <c r="C115" s="211" t="str">
        <f t="shared" si="2"/>
        <v/>
      </c>
      <c r="D115" s="211" t="str">
        <f t="shared" si="3"/>
        <v/>
      </c>
      <c r="E115" s="213" t="str">
        <f t="shared" si="4"/>
        <v/>
      </c>
      <c r="F115" s="211">
        <f t="shared" si="5"/>
        <v>0</v>
      </c>
      <c r="G115" s="214">
        <f>SUM($D$14:$D62)/COUNT($D$14:$D62)</f>
        <v>0</v>
      </c>
      <c r="H115" s="214">
        <f t="shared" si="6"/>
        <v>0</v>
      </c>
      <c r="I115" s="175"/>
      <c r="J115" s="175"/>
      <c r="K115" s="175"/>
      <c r="L115" s="175"/>
      <c r="M115" s="175"/>
      <c r="N115" s="175"/>
      <c r="O115" s="175"/>
    </row>
    <row r="116" spans="1:15">
      <c r="A116" s="210"/>
      <c r="B116" s="212">
        <v>50</v>
      </c>
      <c r="C116" s="211" t="str">
        <f t="shared" si="2"/>
        <v/>
      </c>
      <c r="D116" s="211" t="str">
        <f t="shared" si="3"/>
        <v/>
      </c>
      <c r="E116" s="213" t="str">
        <f t="shared" si="4"/>
        <v/>
      </c>
      <c r="F116" s="211">
        <f t="shared" si="5"/>
        <v>0</v>
      </c>
      <c r="G116" s="214">
        <f>SUM($D$14:$D63)/COUNT($D$14:$D63)</f>
        <v>0</v>
      </c>
      <c r="H116" s="214">
        <f t="shared" si="6"/>
        <v>0</v>
      </c>
      <c r="I116" s="175"/>
      <c r="J116" s="175"/>
      <c r="K116" s="175"/>
      <c r="L116" s="175"/>
      <c r="M116" s="175"/>
      <c r="N116" s="175"/>
      <c r="O116" s="175"/>
    </row>
    <row r="117" spans="1:15">
      <c r="A117" s="210"/>
      <c r="B117" s="210"/>
      <c r="C117" s="210"/>
      <c r="D117" s="210"/>
      <c r="E117" s="210"/>
      <c r="F117" s="210"/>
      <c r="G117" s="210"/>
      <c r="H117" s="210"/>
      <c r="I117" s="175"/>
      <c r="J117" s="175"/>
      <c r="K117" s="175"/>
      <c r="L117" s="175"/>
      <c r="M117" s="175"/>
      <c r="N117" s="175"/>
      <c r="O117" s="175"/>
    </row>
    <row r="118" spans="1:15">
      <c r="A118" s="210"/>
      <c r="B118" s="210"/>
      <c r="C118" s="210"/>
      <c r="D118" s="210"/>
      <c r="E118" s="210"/>
      <c r="F118" s="210"/>
      <c r="G118" s="210"/>
      <c r="H118" s="210"/>
      <c r="I118" s="175"/>
      <c r="J118" s="175"/>
      <c r="K118" s="175"/>
      <c r="L118" s="175"/>
      <c r="M118" s="175"/>
      <c r="N118" s="175"/>
      <c r="O118" s="175"/>
    </row>
    <row r="119" spans="1:15">
      <c r="A119" s="175"/>
      <c r="B119" s="175"/>
      <c r="C119" s="175"/>
      <c r="D119" s="175"/>
      <c r="E119" s="175"/>
      <c r="F119" s="175"/>
      <c r="G119" s="175"/>
      <c r="H119" s="175"/>
      <c r="I119" s="175"/>
      <c r="J119" s="175"/>
      <c r="K119" s="175"/>
      <c r="L119" s="175"/>
      <c r="M119" s="175"/>
      <c r="N119" s="175"/>
      <c r="O119" s="175"/>
    </row>
    <row r="120" spans="1:15">
      <c r="A120" s="175"/>
      <c r="B120" s="175"/>
      <c r="C120" s="175"/>
      <c r="D120" s="175"/>
      <c r="E120" s="175"/>
      <c r="F120" s="175"/>
      <c r="G120" s="175"/>
      <c r="H120" s="175"/>
      <c r="I120" s="175"/>
      <c r="J120" s="175"/>
      <c r="K120" s="175"/>
      <c r="L120" s="175"/>
      <c r="M120" s="175"/>
      <c r="N120" s="175"/>
      <c r="O120" s="175"/>
    </row>
    <row r="121" spans="1:15">
      <c r="A121" s="175"/>
      <c r="B121" s="175"/>
      <c r="C121" s="175"/>
      <c r="D121" s="175"/>
      <c r="E121" s="175"/>
      <c r="F121" s="175"/>
      <c r="G121" s="175"/>
      <c r="H121" s="175"/>
      <c r="I121" s="175"/>
      <c r="J121" s="175"/>
      <c r="K121" s="175"/>
      <c r="L121" s="175"/>
      <c r="M121" s="175"/>
      <c r="N121" s="175"/>
      <c r="O121" s="175"/>
    </row>
    <row r="122" spans="1:15">
      <c r="A122" s="175"/>
      <c r="B122" s="175"/>
      <c r="C122" s="175"/>
      <c r="D122" s="175"/>
      <c r="E122" s="175"/>
      <c r="F122" s="175"/>
      <c r="G122" s="175"/>
      <c r="H122" s="175"/>
      <c r="I122" s="175"/>
      <c r="J122" s="175"/>
      <c r="K122" s="175"/>
      <c r="L122" s="175"/>
      <c r="M122" s="175"/>
      <c r="N122" s="175"/>
      <c r="O122" s="175"/>
    </row>
    <row r="123" spans="1:15">
      <c r="A123" s="175"/>
      <c r="B123" s="175"/>
      <c r="C123" s="175"/>
      <c r="D123" s="175"/>
      <c r="E123" s="175"/>
      <c r="F123" s="175"/>
      <c r="G123" s="175"/>
      <c r="H123" s="175"/>
      <c r="I123" s="175"/>
      <c r="J123" s="175"/>
      <c r="K123" s="175"/>
      <c r="L123" s="175"/>
      <c r="M123" s="175"/>
      <c r="N123" s="175"/>
      <c r="O123" s="175"/>
    </row>
    <row r="124" spans="1:15">
      <c r="A124" s="175"/>
      <c r="B124" s="175"/>
      <c r="C124" s="175"/>
      <c r="D124" s="175"/>
      <c r="E124" s="175"/>
      <c r="F124" s="175"/>
      <c r="G124" s="175"/>
      <c r="H124" s="175"/>
      <c r="I124" s="175"/>
      <c r="J124" s="175"/>
      <c r="K124" s="175"/>
      <c r="L124" s="175"/>
      <c r="M124" s="175"/>
      <c r="N124" s="175"/>
      <c r="O124" s="175"/>
    </row>
    <row r="125" spans="1:15">
      <c r="A125" s="175"/>
      <c r="B125" s="175"/>
      <c r="C125" s="175"/>
      <c r="D125" s="175"/>
      <c r="E125" s="175"/>
      <c r="F125" s="175"/>
      <c r="G125" s="175"/>
      <c r="H125" s="175"/>
      <c r="I125" s="175"/>
      <c r="J125" s="175"/>
      <c r="K125" s="175"/>
      <c r="L125" s="175"/>
      <c r="M125" s="175"/>
      <c r="N125" s="175"/>
      <c r="O125" s="175"/>
    </row>
  </sheetData>
  <sheetProtection formatCells="0" formatColumns="0" formatRows="0" insertColumns="0" insertRows="0" insertHyperlinks="0" deleteColumns="0" deleteRows="0" sort="0" autoFilter="0" pivotTables="0"/>
  <mergeCells count="37">
    <mergeCell ref="J17:K17"/>
    <mergeCell ref="J18:K18"/>
    <mergeCell ref="J19:K19"/>
    <mergeCell ref="A1:P1"/>
    <mergeCell ref="G12:H12"/>
    <mergeCell ref="I12:K12"/>
    <mergeCell ref="J13:K13"/>
    <mergeCell ref="J14:K14"/>
    <mergeCell ref="J15:K15"/>
    <mergeCell ref="J16:K16"/>
    <mergeCell ref="B8:D8"/>
    <mergeCell ref="E8:F8"/>
    <mergeCell ref="G8:H8"/>
    <mergeCell ref="I8:M8"/>
    <mergeCell ref="N8:P8"/>
    <mergeCell ref="G10:K11"/>
    <mergeCell ref="B7:D7"/>
    <mergeCell ref="E7:F7"/>
    <mergeCell ref="G7:H7"/>
    <mergeCell ref="I7:M7"/>
    <mergeCell ref="N7:P7"/>
    <mergeCell ref="B4:D4"/>
    <mergeCell ref="E4:F4"/>
    <mergeCell ref="G4:H4"/>
    <mergeCell ref="I4:M6"/>
    <mergeCell ref="N4:P4"/>
    <mergeCell ref="B5:D5"/>
    <mergeCell ref="E5:F5"/>
    <mergeCell ref="N5:P5"/>
    <mergeCell ref="B6:D6"/>
    <mergeCell ref="E6:F6"/>
    <mergeCell ref="N6:P6"/>
    <mergeCell ref="B3:D3"/>
    <mergeCell ref="E3:F3"/>
    <mergeCell ref="G3:H3"/>
    <mergeCell ref="I3:M3"/>
    <mergeCell ref="N3:P3"/>
  </mergeCells>
  <pageMargins left="0.5" right="0.5" top="0.5" bottom="0.5" header="0.5" footer="0.5"/>
  <pageSetup scale="53"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F1957-FC92-44AE-A06C-E71EA47BE28E}">
  <sheetPr codeName="Sheet32">
    <tabColor theme="9" tint="-0.249977111117893"/>
  </sheetPr>
  <dimension ref="A1:J18"/>
  <sheetViews>
    <sheetView workbookViewId="0">
      <selection activeCell="K15" sqref="K15"/>
    </sheetView>
  </sheetViews>
  <sheetFormatPr defaultRowHeight="15"/>
  <cols>
    <col min="1" max="1" width="6.5703125" style="680" customWidth="1"/>
    <col min="2" max="2" width="8.140625" style="680" bestFit="1" customWidth="1"/>
    <col min="3" max="3" width="83.5703125" style="680" customWidth="1"/>
    <col min="4" max="4" width="24.85546875" style="680" customWidth="1"/>
    <col min="5" max="5" width="29" style="680" customWidth="1"/>
    <col min="6" max="6" width="21" style="680" customWidth="1"/>
    <col min="7" max="7" width="9.42578125" style="680" customWidth="1"/>
    <col min="8" max="8" width="9.140625" style="680"/>
    <col min="9" max="9" width="12.28515625" style="680" customWidth="1"/>
    <col min="10" max="10" width="14.85546875" style="680" customWidth="1"/>
    <col min="11" max="16384" width="9.140625" style="680"/>
  </cols>
  <sheetData>
    <row r="1" spans="1:10" ht="20.25">
      <c r="A1" s="1142" t="s">
        <v>757</v>
      </c>
      <c r="B1" s="1142"/>
      <c r="C1" s="1142"/>
      <c r="D1" s="1143"/>
      <c r="E1" s="1144" t="s">
        <v>758</v>
      </c>
      <c r="F1" s="1144"/>
      <c r="G1" s="1144"/>
      <c r="H1" s="1144"/>
      <c r="I1" s="1144"/>
      <c r="J1" s="1144"/>
    </row>
    <row r="2" spans="1:10" ht="40.5">
      <c r="A2" s="681" t="s">
        <v>759</v>
      </c>
      <c r="B2" s="682" t="s">
        <v>760</v>
      </c>
      <c r="C2" s="684" t="s">
        <v>761</v>
      </c>
      <c r="D2" s="682" t="s">
        <v>762</v>
      </c>
      <c r="E2" s="682" t="s">
        <v>763</v>
      </c>
      <c r="F2" s="683" t="s">
        <v>764</v>
      </c>
      <c r="G2" s="684" t="s">
        <v>765</v>
      </c>
      <c r="H2" s="684" t="s">
        <v>766</v>
      </c>
      <c r="I2" s="684" t="s">
        <v>767</v>
      </c>
      <c r="J2" s="684" t="s">
        <v>768</v>
      </c>
    </row>
    <row r="3" spans="1:10" ht="75">
      <c r="A3" s="685" t="s">
        <v>769</v>
      </c>
      <c r="B3" s="685">
        <v>1</v>
      </c>
      <c r="C3" s="697" t="s">
        <v>854</v>
      </c>
      <c r="D3" s="685"/>
      <c r="E3" s="687"/>
      <c r="F3" s="687"/>
      <c r="G3" s="687"/>
      <c r="H3" s="687"/>
      <c r="I3" s="687"/>
      <c r="J3" s="687"/>
    </row>
    <row r="4" spans="1:10" ht="43.5" customHeight="1">
      <c r="A4" s="685" t="s">
        <v>769</v>
      </c>
      <c r="B4" s="685">
        <v>2</v>
      </c>
      <c r="C4" s="697" t="s">
        <v>855</v>
      </c>
      <c r="D4" s="685"/>
      <c r="E4" s="687"/>
      <c r="F4" s="687"/>
      <c r="G4" s="687"/>
      <c r="H4" s="687"/>
      <c r="I4" s="687"/>
      <c r="J4" s="687"/>
    </row>
    <row r="5" spans="1:10" ht="37.5">
      <c r="A5" s="685" t="s">
        <v>769</v>
      </c>
      <c r="B5" s="685">
        <v>3</v>
      </c>
      <c r="C5" s="697" t="s">
        <v>856</v>
      </c>
      <c r="D5" s="685"/>
      <c r="E5" s="687"/>
      <c r="F5" s="687"/>
      <c r="G5" s="687"/>
      <c r="H5" s="687"/>
      <c r="I5" s="687"/>
      <c r="J5" s="687"/>
    </row>
    <row r="6" spans="1:10" ht="37.5">
      <c r="A6" s="685" t="s">
        <v>769</v>
      </c>
      <c r="B6" s="685">
        <v>4</v>
      </c>
      <c r="C6" s="697" t="s">
        <v>857</v>
      </c>
      <c r="D6" s="685"/>
      <c r="E6" s="687"/>
      <c r="F6" s="687"/>
      <c r="G6" s="687"/>
      <c r="H6" s="687"/>
      <c r="I6" s="687"/>
      <c r="J6" s="687"/>
    </row>
    <row r="7" spans="1:10" ht="37.5">
      <c r="A7" s="685" t="s">
        <v>769</v>
      </c>
      <c r="B7" s="685">
        <v>5</v>
      </c>
      <c r="C7" s="697" t="s">
        <v>858</v>
      </c>
      <c r="D7" s="685"/>
      <c r="E7" s="687"/>
      <c r="F7" s="687"/>
      <c r="G7" s="687"/>
      <c r="H7" s="687"/>
      <c r="I7" s="687"/>
      <c r="J7" s="687"/>
    </row>
    <row r="8" spans="1:10" ht="37.5">
      <c r="A8" s="685" t="s">
        <v>769</v>
      </c>
      <c r="B8" s="685">
        <v>6</v>
      </c>
      <c r="C8" s="697" t="s">
        <v>859</v>
      </c>
      <c r="D8" s="685"/>
      <c r="E8" s="687"/>
      <c r="F8" s="687"/>
      <c r="G8" s="687"/>
      <c r="H8" s="687"/>
      <c r="I8" s="687"/>
      <c r="J8" s="687"/>
    </row>
    <row r="9" spans="1:10" ht="37.5">
      <c r="A9" s="685" t="s">
        <v>769</v>
      </c>
      <c r="B9" s="685">
        <v>7</v>
      </c>
      <c r="C9" s="697" t="s">
        <v>860</v>
      </c>
      <c r="D9" s="685"/>
      <c r="E9" s="687"/>
      <c r="F9" s="687"/>
      <c r="G9" s="687"/>
      <c r="H9" s="687"/>
      <c r="I9" s="687"/>
      <c r="J9" s="687"/>
    </row>
    <row r="10" spans="1:10" ht="37.5">
      <c r="A10" s="685" t="s">
        <v>769</v>
      </c>
      <c r="B10" s="685">
        <v>8</v>
      </c>
      <c r="C10" s="697" t="s">
        <v>861</v>
      </c>
      <c r="D10" s="685"/>
      <c r="E10" s="687"/>
      <c r="F10" s="687"/>
      <c r="G10" s="687"/>
      <c r="H10" s="687"/>
      <c r="I10" s="687"/>
      <c r="J10" s="687"/>
    </row>
    <row r="11" spans="1:10" ht="37.5">
      <c r="A11" s="685" t="s">
        <v>778</v>
      </c>
      <c r="B11" s="685">
        <v>9</v>
      </c>
      <c r="C11" s="697" t="s">
        <v>802</v>
      </c>
      <c r="D11" s="685"/>
      <c r="E11" s="687"/>
      <c r="F11" s="687"/>
      <c r="G11" s="687"/>
      <c r="H11" s="687"/>
      <c r="I11" s="687"/>
      <c r="J11" s="687"/>
    </row>
    <row r="12" spans="1:10" ht="18.75">
      <c r="A12" s="685" t="s">
        <v>825</v>
      </c>
      <c r="B12" s="685">
        <v>10</v>
      </c>
      <c r="C12" s="697" t="s">
        <v>862</v>
      </c>
      <c r="D12" s="685"/>
      <c r="E12" s="687"/>
      <c r="F12" s="687"/>
      <c r="G12" s="687"/>
      <c r="H12" s="687"/>
      <c r="I12" s="687"/>
      <c r="J12" s="687"/>
    </row>
    <row r="13" spans="1:10" ht="37.5">
      <c r="A13" s="685" t="s">
        <v>825</v>
      </c>
      <c r="B13" s="685">
        <v>11</v>
      </c>
      <c r="C13" s="697" t="s">
        <v>863</v>
      </c>
      <c r="D13" s="685"/>
      <c r="E13" s="687"/>
      <c r="F13" s="687"/>
      <c r="G13" s="687"/>
      <c r="H13" s="687"/>
      <c r="I13" s="687"/>
      <c r="J13" s="687"/>
    </row>
    <row r="14" spans="1:10" ht="19.5" thickBot="1">
      <c r="B14" s="690"/>
      <c r="C14" s="690"/>
      <c r="D14" s="690"/>
      <c r="E14" s="690"/>
      <c r="F14" s="690"/>
      <c r="G14" s="690"/>
      <c r="H14" s="690"/>
      <c r="I14" s="690"/>
      <c r="J14" s="690"/>
    </row>
    <row r="15" spans="1:10" ht="20.25" customHeight="1">
      <c r="B15" s="825" t="s">
        <v>781</v>
      </c>
      <c r="C15" s="691" t="s">
        <v>782</v>
      </c>
      <c r="D15" s="690"/>
      <c r="E15" s="690"/>
      <c r="F15" s="825" t="s">
        <v>783</v>
      </c>
      <c r="G15" s="1061" t="s">
        <v>818</v>
      </c>
      <c r="H15" s="1061"/>
      <c r="I15" s="1062"/>
      <c r="J15" s="690"/>
    </row>
    <row r="16" spans="1:10" ht="18.75">
      <c r="B16" s="1060"/>
      <c r="C16" s="695" t="s">
        <v>839</v>
      </c>
      <c r="D16" s="690"/>
      <c r="E16" s="690"/>
      <c r="F16" s="1060"/>
      <c r="G16" s="1063" t="s">
        <v>819</v>
      </c>
      <c r="H16" s="1063"/>
      <c r="I16" s="1064"/>
      <c r="J16" s="690"/>
    </row>
    <row r="17" spans="2:10" ht="19.5" thickBot="1">
      <c r="B17" s="826"/>
      <c r="C17" s="692" t="s">
        <v>864</v>
      </c>
      <c r="F17" s="1060"/>
      <c r="G17" s="1063" t="s">
        <v>820</v>
      </c>
      <c r="H17" s="1063"/>
      <c r="I17" s="1064"/>
      <c r="J17" s="690"/>
    </row>
    <row r="18" spans="2:10" ht="19.5" thickBot="1">
      <c r="F18" s="826"/>
      <c r="G18" s="1065" t="s">
        <v>821</v>
      </c>
      <c r="H18" s="1065"/>
      <c r="I18" s="1066"/>
      <c r="J18" s="690"/>
    </row>
  </sheetData>
  <mergeCells count="8">
    <mergeCell ref="A1:D1"/>
    <mergeCell ref="E1:J1"/>
    <mergeCell ref="B15:B17"/>
    <mergeCell ref="F15:F18"/>
    <mergeCell ref="G15:I15"/>
    <mergeCell ref="G16:I16"/>
    <mergeCell ref="G17:I17"/>
    <mergeCell ref="G18:I18"/>
  </mergeCells>
  <conditionalFormatting sqref="D3:D13">
    <cfRule type="cellIs" dxfId="11" priority="3" operator="equal">
      <formula>"N/A"</formula>
    </cfRule>
  </conditionalFormatting>
  <conditionalFormatting sqref="D3:D10 D12:D13">
    <cfRule type="cellIs" dxfId="10" priority="4" operator="equal">
      <formula>"No"</formula>
    </cfRule>
    <cfRule type="cellIs" dxfId="9" priority="5" operator="equal">
      <formula>"Yes"</formula>
    </cfRule>
  </conditionalFormatting>
  <conditionalFormatting sqref="D11">
    <cfRule type="cellIs" dxfId="8" priority="1" operator="equal">
      <formula>"No"</formula>
    </cfRule>
    <cfRule type="cellIs" dxfId="7" priority="2" operator="equal">
      <formula>"Yes"</formula>
    </cfRule>
  </conditionalFormatting>
  <dataValidations count="3">
    <dataValidation type="list" allowBlank="1" showInputMessage="1" showErrorMessage="1" sqref="D8:D10 D12:D13" xr:uid="{77A0B63A-1BE0-4BD8-AF2B-51EFB32B25A1}">
      <formula1>"Yes,No, N/A"</formula1>
    </dataValidation>
    <dataValidation type="list" allowBlank="1" showInputMessage="1" showErrorMessage="1" sqref="D3:D7 D11" xr:uid="{665847B8-9E14-4622-8FB7-3BCF91C704F1}">
      <formula1>"Yes,No"</formula1>
    </dataValidation>
    <dataValidation type="list" allowBlank="1" showInputMessage="1" showErrorMessage="1" sqref="I3:I13" xr:uid="{195D3AC0-6681-4CB1-9386-CDFED68393E4}">
      <formula1>"25%,50%,75%,100%"</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tint="-0.499984740745262"/>
  </sheetPr>
  <dimension ref="A1:L41"/>
  <sheetViews>
    <sheetView showGridLines="0" zoomScaleNormal="100" workbookViewId="0">
      <selection activeCell="N35" sqref="N35"/>
    </sheetView>
  </sheetViews>
  <sheetFormatPr defaultColWidth="9.140625" defaultRowHeight="11.25"/>
  <cols>
    <col min="1" max="3" width="3.5703125" style="217" customWidth="1"/>
    <col min="4" max="4" width="7.85546875" style="217" customWidth="1"/>
    <col min="5" max="5" width="28.85546875" style="217" customWidth="1"/>
    <col min="6" max="7" width="3.5703125" style="217" customWidth="1"/>
    <col min="8" max="8" width="14.28515625" style="217" customWidth="1"/>
    <col min="9" max="9" width="7.140625" style="217" customWidth="1"/>
    <col min="10" max="10" width="5" style="217" customWidth="1"/>
    <col min="11" max="11" width="7.85546875" style="217" customWidth="1"/>
    <col min="12" max="12" width="9.28515625" style="217" customWidth="1"/>
    <col min="13" max="16384" width="9.140625" style="217"/>
  </cols>
  <sheetData>
    <row r="1" spans="1:12" ht="21.75" thickBot="1">
      <c r="A1" s="773" t="s">
        <v>182</v>
      </c>
      <c r="B1" s="774"/>
      <c r="C1" s="774"/>
      <c r="D1" s="774"/>
      <c r="E1" s="774"/>
      <c r="F1" s="774"/>
      <c r="G1" s="774"/>
      <c r="H1" s="774"/>
      <c r="I1" s="774"/>
      <c r="J1" s="774"/>
      <c r="K1" s="774"/>
      <c r="L1" s="775"/>
    </row>
    <row r="2" spans="1:12" ht="12" thickBot="1">
      <c r="A2" s="776" t="s">
        <v>181</v>
      </c>
      <c r="B2" s="777"/>
      <c r="C2" s="777"/>
      <c r="D2" s="777"/>
      <c r="E2" s="237"/>
      <c r="F2" s="778" t="s">
        <v>183</v>
      </c>
      <c r="G2" s="779"/>
      <c r="H2" s="779"/>
      <c r="I2" s="777" t="s">
        <v>117</v>
      </c>
      <c r="J2" s="777"/>
      <c r="K2" s="777"/>
      <c r="L2" s="780"/>
    </row>
    <row r="3" spans="1:12" ht="12" thickBot="1">
      <c r="A3" s="733" t="s">
        <v>180</v>
      </c>
      <c r="B3" s="734"/>
      <c r="C3" s="734"/>
      <c r="D3" s="734"/>
      <c r="E3" s="237"/>
      <c r="F3" s="758"/>
      <c r="G3" s="759"/>
      <c r="H3" s="759"/>
      <c r="I3" s="734"/>
      <c r="J3" s="734"/>
      <c r="K3" s="734"/>
      <c r="L3" s="781"/>
    </row>
    <row r="4" spans="1:12" ht="13.5" customHeight="1" thickBot="1">
      <c r="A4" s="733" t="s">
        <v>184</v>
      </c>
      <c r="B4" s="734"/>
      <c r="C4" s="734"/>
      <c r="D4" s="734"/>
      <c r="E4" s="237"/>
      <c r="F4" s="758"/>
      <c r="G4" s="759"/>
      <c r="H4" s="759"/>
      <c r="I4" s="734"/>
      <c r="J4" s="734"/>
      <c r="K4" s="734"/>
      <c r="L4" s="781"/>
    </row>
    <row r="5" spans="1:12" ht="13.5" customHeight="1" thickBot="1">
      <c r="A5" s="733" t="s">
        <v>185</v>
      </c>
      <c r="B5" s="734"/>
      <c r="C5" s="734"/>
      <c r="D5" s="734"/>
      <c r="E5" s="237"/>
      <c r="F5" s="758" t="s">
        <v>186</v>
      </c>
      <c r="G5" s="759"/>
      <c r="H5" s="759"/>
      <c r="I5" s="760"/>
      <c r="J5" s="761"/>
      <c r="K5" s="761"/>
      <c r="L5" s="762"/>
    </row>
    <row r="6" spans="1:12" ht="12" thickBot="1">
      <c r="A6" s="735" t="s">
        <v>187</v>
      </c>
      <c r="B6" s="736"/>
      <c r="C6" s="736"/>
      <c r="D6" s="736"/>
      <c r="E6" s="237"/>
      <c r="F6" s="763" t="s">
        <v>188</v>
      </c>
      <c r="G6" s="764"/>
      <c r="H6" s="764"/>
      <c r="I6" s="760"/>
      <c r="J6" s="761"/>
      <c r="K6" s="761"/>
      <c r="L6" s="762"/>
    </row>
    <row r="7" spans="1:12" ht="12.75">
      <c r="A7" s="737" t="s">
        <v>189</v>
      </c>
      <c r="B7" s="765"/>
      <c r="C7" s="765"/>
      <c r="D7" s="765"/>
      <c r="E7" s="765"/>
      <c r="F7" s="765"/>
      <c r="G7" s="765"/>
      <c r="H7" s="765"/>
      <c r="I7" s="765"/>
      <c r="J7" s="765"/>
      <c r="K7" s="765"/>
      <c r="L7" s="766"/>
    </row>
    <row r="8" spans="1:12">
      <c r="A8" s="767" t="s">
        <v>284</v>
      </c>
      <c r="B8" s="768"/>
      <c r="C8" s="768"/>
      <c r="D8" s="768"/>
      <c r="E8" s="768"/>
      <c r="F8" s="768"/>
      <c r="G8" s="768"/>
      <c r="H8" s="768"/>
      <c r="I8" s="768" t="s">
        <v>286</v>
      </c>
      <c r="J8" s="768"/>
      <c r="K8" s="768"/>
      <c r="L8" s="769"/>
    </row>
    <row r="9" spans="1:12" ht="12" thickBot="1">
      <c r="A9" s="770" t="s">
        <v>285</v>
      </c>
      <c r="B9" s="771"/>
      <c r="C9" s="771"/>
      <c r="D9" s="771"/>
      <c r="E9" s="771"/>
      <c r="F9" s="771"/>
      <c r="G9" s="771"/>
      <c r="H9" s="771"/>
      <c r="I9" s="771"/>
      <c r="J9" s="771"/>
      <c r="K9" s="771"/>
      <c r="L9" s="772"/>
    </row>
    <row r="10" spans="1:12" ht="12.75">
      <c r="A10" s="745" t="s">
        <v>287</v>
      </c>
      <c r="B10" s="746"/>
      <c r="C10" s="746"/>
      <c r="D10" s="746"/>
      <c r="E10" s="746"/>
      <c r="F10" s="746"/>
      <c r="G10" s="746"/>
      <c r="H10" s="746"/>
      <c r="I10" s="746"/>
      <c r="J10" s="746"/>
      <c r="K10" s="746"/>
      <c r="L10" s="747"/>
    </row>
    <row r="11" spans="1:12">
      <c r="A11" s="755"/>
      <c r="B11" s="756"/>
      <c r="C11" s="756"/>
      <c r="D11" s="756"/>
      <c r="E11" s="756"/>
      <c r="F11" s="756"/>
      <c r="G11" s="756"/>
      <c r="H11" s="756"/>
      <c r="I11" s="756"/>
      <c r="J11" s="756"/>
      <c r="K11" s="756"/>
      <c r="L11" s="757"/>
    </row>
    <row r="12" spans="1:12" ht="12" thickBot="1">
      <c r="A12" s="706"/>
      <c r="B12" s="707"/>
      <c r="C12" s="707"/>
      <c r="D12" s="707"/>
      <c r="E12" s="707"/>
      <c r="F12" s="707"/>
      <c r="G12" s="707"/>
      <c r="H12" s="621" t="s">
        <v>191</v>
      </c>
      <c r="I12" s="707"/>
      <c r="J12" s="707"/>
      <c r="K12" s="707"/>
      <c r="L12" s="744"/>
    </row>
    <row r="13" spans="1:12" ht="12.75">
      <c r="A13" s="745" t="s">
        <v>288</v>
      </c>
      <c r="B13" s="746"/>
      <c r="C13" s="746"/>
      <c r="D13" s="746"/>
      <c r="E13" s="747"/>
      <c r="F13" s="748" t="s">
        <v>289</v>
      </c>
      <c r="G13" s="749"/>
      <c r="H13" s="749"/>
      <c r="I13" s="749"/>
      <c r="J13" s="749"/>
      <c r="K13" s="749"/>
      <c r="L13" s="750"/>
    </row>
    <row r="14" spans="1:12" ht="12" thickBot="1">
      <c r="A14" s="219" t="s">
        <v>192</v>
      </c>
      <c r="B14" s="288" t="s">
        <v>193</v>
      </c>
      <c r="C14" s="288" t="s">
        <v>194</v>
      </c>
      <c r="D14" s="751" t="s">
        <v>195</v>
      </c>
      <c r="E14" s="752"/>
      <c r="F14" s="219" t="s">
        <v>192</v>
      </c>
      <c r="G14" s="288" t="s">
        <v>193</v>
      </c>
      <c r="H14" s="753" t="s">
        <v>196</v>
      </c>
      <c r="I14" s="753"/>
      <c r="J14" s="753"/>
      <c r="K14" s="753"/>
      <c r="L14" s="754"/>
    </row>
    <row r="15" spans="1:12">
      <c r="A15" s="221"/>
      <c r="B15" s="222"/>
      <c r="C15" s="222"/>
      <c r="D15" s="740" t="s">
        <v>197</v>
      </c>
      <c r="E15" s="741"/>
      <c r="F15" s="221"/>
      <c r="G15" s="222"/>
      <c r="H15" s="740"/>
      <c r="I15" s="740"/>
      <c r="J15" s="740"/>
      <c r="K15" s="740"/>
      <c r="L15" s="741"/>
    </row>
    <row r="16" spans="1:12">
      <c r="A16" s="223"/>
      <c r="B16" s="224"/>
      <c r="C16" s="224"/>
      <c r="D16" s="740" t="s">
        <v>198</v>
      </c>
      <c r="E16" s="741"/>
      <c r="F16" s="223"/>
      <c r="G16" s="224"/>
      <c r="H16" s="740"/>
      <c r="I16" s="740"/>
      <c r="J16" s="740"/>
      <c r="K16" s="740"/>
      <c r="L16" s="741"/>
    </row>
    <row r="17" spans="1:12">
      <c r="A17" s="223"/>
      <c r="B17" s="224"/>
      <c r="C17" s="224"/>
      <c r="D17" s="740" t="s">
        <v>199</v>
      </c>
      <c r="E17" s="741"/>
      <c r="F17" s="223"/>
      <c r="G17" s="224"/>
      <c r="H17" s="740"/>
      <c r="I17" s="740"/>
      <c r="J17" s="740"/>
      <c r="K17" s="740"/>
      <c r="L17" s="741"/>
    </row>
    <row r="18" spans="1:12">
      <c r="A18" s="223"/>
      <c r="B18" s="224"/>
      <c r="C18" s="224"/>
      <c r="D18" s="740" t="s">
        <v>200</v>
      </c>
      <c r="E18" s="741"/>
      <c r="F18" s="223"/>
      <c r="G18" s="224"/>
      <c r="H18" s="740"/>
      <c r="I18" s="740"/>
      <c r="J18" s="740"/>
      <c r="K18" s="740"/>
      <c r="L18" s="741"/>
    </row>
    <row r="19" spans="1:12">
      <c r="A19" s="223"/>
      <c r="B19" s="224"/>
      <c r="C19" s="224"/>
      <c r="D19" s="740" t="s">
        <v>201</v>
      </c>
      <c r="E19" s="741"/>
      <c r="F19" s="223"/>
      <c r="G19" s="224"/>
      <c r="H19" s="740"/>
      <c r="I19" s="740"/>
      <c r="J19" s="740"/>
      <c r="K19" s="740"/>
      <c r="L19" s="741"/>
    </row>
    <row r="20" spans="1:12">
      <c r="A20" s="223"/>
      <c r="B20" s="224"/>
      <c r="C20" s="224"/>
      <c r="D20" s="740" t="s">
        <v>202</v>
      </c>
      <c r="E20" s="741"/>
      <c r="F20" s="223"/>
      <c r="G20" s="224"/>
      <c r="H20" s="740"/>
      <c r="I20" s="740"/>
      <c r="J20" s="740"/>
      <c r="K20" s="740"/>
      <c r="L20" s="741"/>
    </row>
    <row r="21" spans="1:12">
      <c r="A21" s="223"/>
      <c r="B21" s="224"/>
      <c r="C21" s="224"/>
      <c r="D21" s="740" t="s">
        <v>203</v>
      </c>
      <c r="E21" s="741"/>
      <c r="F21" s="223"/>
      <c r="G21" s="224"/>
      <c r="H21" s="740"/>
      <c r="I21" s="740"/>
      <c r="J21" s="740"/>
      <c r="K21" s="740"/>
      <c r="L21" s="741"/>
    </row>
    <row r="22" spans="1:12">
      <c r="A22" s="223"/>
      <c r="B22" s="224"/>
      <c r="C22" s="224"/>
      <c r="D22" s="740" t="s">
        <v>204</v>
      </c>
      <c r="E22" s="741"/>
      <c r="F22" s="223"/>
      <c r="G22" s="224"/>
      <c r="H22" s="740"/>
      <c r="I22" s="740"/>
      <c r="J22" s="740"/>
      <c r="K22" s="740"/>
      <c r="L22" s="741"/>
    </row>
    <row r="23" spans="1:12">
      <c r="A23" s="223"/>
      <c r="B23" s="224"/>
      <c r="C23" s="224"/>
      <c r="D23" s="742" t="s">
        <v>205</v>
      </c>
      <c r="E23" s="743"/>
      <c r="F23" s="223"/>
      <c r="G23" s="224"/>
      <c r="H23" s="740"/>
      <c r="I23" s="740"/>
      <c r="J23" s="740"/>
      <c r="K23" s="740"/>
      <c r="L23" s="741"/>
    </row>
    <row r="24" spans="1:12" ht="12" thickBot="1">
      <c r="A24" s="225"/>
      <c r="B24" s="226"/>
      <c r="C24" s="226"/>
      <c r="D24" s="724" t="s">
        <v>206</v>
      </c>
      <c r="E24" s="725"/>
      <c r="F24" s="225"/>
      <c r="G24" s="226"/>
      <c r="H24" s="724"/>
      <c r="I24" s="724"/>
      <c r="J24" s="724"/>
      <c r="K24" s="724"/>
      <c r="L24" s="725"/>
    </row>
    <row r="25" spans="1:12" ht="12" thickBot="1">
      <c r="A25" s="726" t="s">
        <v>207</v>
      </c>
      <c r="B25" s="727"/>
      <c r="C25" s="727"/>
      <c r="D25" s="727"/>
      <c r="E25" s="727"/>
      <c r="F25" s="727"/>
      <c r="G25" s="727"/>
      <c r="H25" s="727"/>
      <c r="I25" s="727"/>
      <c r="J25" s="727"/>
      <c r="K25" s="727"/>
      <c r="L25" s="728"/>
    </row>
    <row r="26" spans="1:12" ht="12.75">
      <c r="A26" s="729" t="s">
        <v>290</v>
      </c>
      <c r="B26" s="730"/>
      <c r="C26" s="730"/>
      <c r="D26" s="730"/>
      <c r="E26" s="730"/>
      <c r="F26" s="730"/>
      <c r="G26" s="730"/>
      <c r="H26" s="730"/>
      <c r="I26" s="730"/>
      <c r="J26" s="730"/>
      <c r="K26" s="227" t="s">
        <v>208</v>
      </c>
      <c r="L26" s="228" t="s">
        <v>209</v>
      </c>
    </row>
    <row r="27" spans="1:12">
      <c r="A27" s="731"/>
      <c r="B27" s="732"/>
      <c r="C27" s="732"/>
      <c r="D27" s="732"/>
      <c r="E27" s="732"/>
      <c r="F27" s="732"/>
      <c r="G27" s="732"/>
      <c r="H27" s="732"/>
      <c r="I27" s="732"/>
      <c r="J27" s="732"/>
      <c r="K27" s="285"/>
      <c r="L27" s="289"/>
    </row>
    <row r="28" spans="1:12">
      <c r="A28" s="731"/>
      <c r="B28" s="732"/>
      <c r="C28" s="732"/>
      <c r="D28" s="732"/>
      <c r="E28" s="732"/>
      <c r="F28" s="732"/>
      <c r="G28" s="732"/>
      <c r="H28" s="732"/>
      <c r="I28" s="732"/>
      <c r="J28" s="732"/>
      <c r="K28" s="285"/>
      <c r="L28" s="289"/>
    </row>
    <row r="29" spans="1:12">
      <c r="A29" s="731"/>
      <c r="B29" s="732"/>
      <c r="C29" s="732"/>
      <c r="D29" s="732"/>
      <c r="E29" s="732"/>
      <c r="F29" s="732"/>
      <c r="G29" s="732"/>
      <c r="H29" s="732"/>
      <c r="I29" s="732"/>
      <c r="J29" s="732"/>
      <c r="K29" s="285"/>
      <c r="L29" s="289"/>
    </row>
    <row r="30" spans="1:12">
      <c r="A30" s="731"/>
      <c r="B30" s="732"/>
      <c r="C30" s="732"/>
      <c r="D30" s="732"/>
      <c r="E30" s="732"/>
      <c r="F30" s="732"/>
      <c r="G30" s="732"/>
      <c r="H30" s="732"/>
      <c r="I30" s="732"/>
      <c r="J30" s="732"/>
      <c r="K30" s="285"/>
      <c r="L30" s="289"/>
    </row>
    <row r="31" spans="1:12">
      <c r="A31" s="733"/>
      <c r="B31" s="734"/>
      <c r="C31" s="734"/>
      <c r="D31" s="734"/>
      <c r="E31" s="734"/>
      <c r="F31" s="734"/>
      <c r="G31" s="734"/>
      <c r="H31" s="734"/>
      <c r="I31" s="734"/>
      <c r="J31" s="734"/>
      <c r="K31" s="285"/>
      <c r="L31" s="289"/>
    </row>
    <row r="32" spans="1:12" ht="12" thickBot="1">
      <c r="A32" s="735"/>
      <c r="B32" s="736"/>
      <c r="C32" s="736"/>
      <c r="D32" s="736"/>
      <c r="E32" s="736"/>
      <c r="F32" s="736"/>
      <c r="G32" s="736"/>
      <c r="H32" s="736"/>
      <c r="I32" s="736"/>
      <c r="J32" s="736"/>
      <c r="K32" s="286"/>
      <c r="L32" s="232"/>
    </row>
    <row r="33" spans="1:12" ht="12.75">
      <c r="A33" s="737" t="s">
        <v>210</v>
      </c>
      <c r="B33" s="738"/>
      <c r="C33" s="738"/>
      <c r="D33" s="738"/>
      <c r="E33" s="738"/>
      <c r="F33" s="738"/>
      <c r="G33" s="738"/>
      <c r="H33" s="738"/>
      <c r="I33" s="738"/>
      <c r="J33" s="738"/>
      <c r="K33" s="738"/>
      <c r="L33" s="739"/>
    </row>
    <row r="34" spans="1:12" ht="51.75" customHeight="1">
      <c r="A34" s="721" t="s">
        <v>211</v>
      </c>
      <c r="B34" s="722"/>
      <c r="C34" s="722"/>
      <c r="D34" s="722"/>
      <c r="E34" s="722"/>
      <c r="F34" s="722"/>
      <c r="G34" s="722"/>
      <c r="H34" s="722"/>
      <c r="I34" s="722"/>
      <c r="J34" s="722"/>
      <c r="K34" s="722"/>
      <c r="L34" s="723"/>
    </row>
    <row r="35" spans="1:12">
      <c r="A35" s="719"/>
      <c r="B35" s="720"/>
      <c r="C35" s="720"/>
      <c r="D35" s="720"/>
      <c r="E35" s="720"/>
      <c r="F35" s="720"/>
      <c r="G35" s="720"/>
      <c r="H35" s="720"/>
      <c r="I35" s="720"/>
      <c r="J35" s="720"/>
      <c r="K35" s="720"/>
      <c r="L35" s="233"/>
    </row>
    <row r="36" spans="1:12" ht="12" thickBot="1">
      <c r="A36" s="706" t="s">
        <v>291</v>
      </c>
      <c r="B36" s="707"/>
      <c r="C36" s="707"/>
      <c r="D36" s="707"/>
      <c r="E36" s="707"/>
      <c r="F36" s="707" t="s">
        <v>48</v>
      </c>
      <c r="G36" s="707"/>
      <c r="H36" s="707"/>
      <c r="I36" s="707" t="s">
        <v>212</v>
      </c>
      <c r="J36" s="707"/>
      <c r="K36" s="707"/>
      <c r="L36" s="287" t="s">
        <v>6</v>
      </c>
    </row>
    <row r="37" spans="1:12" ht="13.5" thickBot="1">
      <c r="A37" s="708" t="s">
        <v>292</v>
      </c>
      <c r="B37" s="709"/>
      <c r="C37" s="709"/>
      <c r="D37" s="709"/>
      <c r="E37" s="709"/>
      <c r="F37" s="709"/>
      <c r="G37" s="709"/>
      <c r="H37" s="709"/>
      <c r="I37" s="709"/>
      <c r="J37" s="709"/>
      <c r="K37" s="709"/>
      <c r="L37" s="710"/>
    </row>
    <row r="38" spans="1:12" ht="19.5" customHeight="1" thickBot="1">
      <c r="A38" s="782"/>
      <c r="B38" s="783"/>
      <c r="C38" s="783"/>
      <c r="D38" s="783"/>
      <c r="E38" s="783"/>
      <c r="F38" s="783"/>
      <c r="G38" s="783"/>
      <c r="H38" s="783"/>
      <c r="I38" s="783"/>
      <c r="J38" s="783"/>
      <c r="K38" s="783"/>
      <c r="L38" s="784"/>
    </row>
    <row r="39" spans="1:12" ht="44.25" customHeight="1" thickBot="1">
      <c r="A39" s="235" t="s">
        <v>213</v>
      </c>
      <c r="B39" s="714"/>
      <c r="C39" s="715"/>
      <c r="D39" s="715"/>
      <c r="E39" s="715"/>
      <c r="F39" s="715"/>
      <c r="G39" s="715"/>
      <c r="H39" s="715"/>
      <c r="I39" s="715"/>
      <c r="J39" s="715"/>
      <c r="K39" s="715"/>
      <c r="L39" s="716"/>
    </row>
    <row r="40" spans="1:12">
      <c r="A40" s="717"/>
      <c r="B40" s="718"/>
      <c r="C40" s="718"/>
      <c r="D40" s="718"/>
      <c r="E40" s="718"/>
      <c r="F40" s="718"/>
      <c r="G40" s="718"/>
      <c r="H40" s="718"/>
      <c r="I40" s="718"/>
      <c r="J40" s="718"/>
      <c r="K40" s="718"/>
      <c r="L40" s="236"/>
    </row>
    <row r="41" spans="1:12" ht="12" thickBot="1">
      <c r="A41" s="706" t="s">
        <v>291</v>
      </c>
      <c r="B41" s="707"/>
      <c r="C41" s="707"/>
      <c r="D41" s="707"/>
      <c r="E41" s="707"/>
      <c r="F41" s="707" t="s">
        <v>48</v>
      </c>
      <c r="G41" s="707"/>
      <c r="H41" s="707"/>
      <c r="I41" s="707" t="s">
        <v>212</v>
      </c>
      <c r="J41" s="707"/>
      <c r="K41" s="707"/>
      <c r="L41" s="287" t="s">
        <v>6</v>
      </c>
    </row>
  </sheetData>
  <mergeCells count="71">
    <mergeCell ref="A1:L1"/>
    <mergeCell ref="A2:D2"/>
    <mergeCell ref="F2:H4"/>
    <mergeCell ref="I2:L2"/>
    <mergeCell ref="A3:D3"/>
    <mergeCell ref="I3:L3"/>
    <mergeCell ref="A4:D4"/>
    <mergeCell ref="I4:L4"/>
    <mergeCell ref="A11:L11"/>
    <mergeCell ref="A5:D5"/>
    <mergeCell ref="F5:H5"/>
    <mergeCell ref="I5:L5"/>
    <mergeCell ref="A6:D6"/>
    <mergeCell ref="F6:H6"/>
    <mergeCell ref="I6:L6"/>
    <mergeCell ref="A7:L7"/>
    <mergeCell ref="A8:H8"/>
    <mergeCell ref="I8:L8"/>
    <mergeCell ref="A9:L9"/>
    <mergeCell ref="A10:L10"/>
    <mergeCell ref="A12:G12"/>
    <mergeCell ref="I12:L12"/>
    <mergeCell ref="A13:E13"/>
    <mergeCell ref="F13:L13"/>
    <mergeCell ref="D14:E14"/>
    <mergeCell ref="H14:L14"/>
    <mergeCell ref="D15:E15"/>
    <mergeCell ref="H15:L15"/>
    <mergeCell ref="D16:E16"/>
    <mergeCell ref="H16:L16"/>
    <mergeCell ref="D17:E17"/>
    <mergeCell ref="H17:L17"/>
    <mergeCell ref="D18:E18"/>
    <mergeCell ref="H18:L18"/>
    <mergeCell ref="D19:E19"/>
    <mergeCell ref="H19:L19"/>
    <mergeCell ref="D20:E20"/>
    <mergeCell ref="H20:L20"/>
    <mergeCell ref="D21:E21"/>
    <mergeCell ref="H21:L21"/>
    <mergeCell ref="D22:E22"/>
    <mergeCell ref="H22:L22"/>
    <mergeCell ref="D23:E23"/>
    <mergeCell ref="H23:L23"/>
    <mergeCell ref="A34:L34"/>
    <mergeCell ref="D24:E24"/>
    <mergeCell ref="H24:L24"/>
    <mergeCell ref="A25:L25"/>
    <mergeCell ref="A26:J26"/>
    <mergeCell ref="A27:J27"/>
    <mergeCell ref="A28:J28"/>
    <mergeCell ref="A29:J29"/>
    <mergeCell ref="A30:J30"/>
    <mergeCell ref="A31:J31"/>
    <mergeCell ref="A32:J32"/>
    <mergeCell ref="A33:L33"/>
    <mergeCell ref="A35:E35"/>
    <mergeCell ref="F35:H35"/>
    <mergeCell ref="I35:K35"/>
    <mergeCell ref="A36:E36"/>
    <mergeCell ref="F36:H36"/>
    <mergeCell ref="I36:K36"/>
    <mergeCell ref="A41:E41"/>
    <mergeCell ref="F41:H41"/>
    <mergeCell ref="I41:K41"/>
    <mergeCell ref="A37:L37"/>
    <mergeCell ref="A38:L38"/>
    <mergeCell ref="B39:L39"/>
    <mergeCell ref="A40:E40"/>
    <mergeCell ref="F40:H40"/>
    <mergeCell ref="I40:K4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81" r:id="rId4" name="Check Box 1">
              <controlPr defaultSize="0" autoFill="0" autoLine="0" autoPict="0">
                <anchor moveWithCells="1">
                  <from>
                    <xdr:col>4</xdr:col>
                    <xdr:colOff>57150</xdr:colOff>
                    <xdr:row>36</xdr:row>
                    <xdr:rowOff>133350</xdr:rowOff>
                  </from>
                  <to>
                    <xdr:col>4</xdr:col>
                    <xdr:colOff>1447800</xdr:colOff>
                    <xdr:row>37</xdr:row>
                    <xdr:rowOff>238125</xdr:rowOff>
                  </to>
                </anchor>
              </controlPr>
            </control>
          </mc:Choice>
        </mc:AlternateContent>
        <mc:AlternateContent xmlns:mc="http://schemas.openxmlformats.org/markup-compatibility/2006">
          <mc:Choice Requires="x14">
            <control shapeId="71682" r:id="rId5" name="Check Box 2">
              <controlPr defaultSize="0" autoFill="0" autoLine="0" autoPict="0">
                <anchor moveWithCells="1">
                  <from>
                    <xdr:col>4</xdr:col>
                    <xdr:colOff>1323975</xdr:colOff>
                    <xdr:row>36</xdr:row>
                    <xdr:rowOff>133350</xdr:rowOff>
                  </from>
                  <to>
                    <xdr:col>7</xdr:col>
                    <xdr:colOff>314325</xdr:colOff>
                    <xdr:row>37</xdr:row>
                    <xdr:rowOff>238125</xdr:rowOff>
                  </to>
                </anchor>
              </controlPr>
            </control>
          </mc:Choice>
        </mc:AlternateContent>
        <mc:AlternateContent xmlns:mc="http://schemas.openxmlformats.org/markup-compatibility/2006">
          <mc:Choice Requires="x14">
            <control shapeId="71683" r:id="rId6" name="Check Box 3">
              <controlPr defaultSize="0" autoFill="0" autoLine="0" autoPict="0">
                <anchor moveWithCells="1">
                  <from>
                    <xdr:col>7</xdr:col>
                    <xdr:colOff>581025</xdr:colOff>
                    <xdr:row>36</xdr:row>
                    <xdr:rowOff>133350</xdr:rowOff>
                  </from>
                  <to>
                    <xdr:col>10</xdr:col>
                    <xdr:colOff>238125</xdr:colOff>
                    <xdr:row>37</xdr:row>
                    <xdr:rowOff>238125</xdr:rowOff>
                  </to>
                </anchor>
              </controlPr>
            </control>
          </mc:Choice>
        </mc:AlternateContent>
        <mc:AlternateContent xmlns:mc="http://schemas.openxmlformats.org/markup-compatibility/2006">
          <mc:Choice Requires="x14">
            <control shapeId="71684" r:id="rId7" name="Check Box 4">
              <controlPr defaultSize="0" autoFill="0" autoLine="0" autoPict="0">
                <anchor moveWithCells="1">
                  <from>
                    <xdr:col>2</xdr:col>
                    <xdr:colOff>180975</xdr:colOff>
                    <xdr:row>9</xdr:row>
                    <xdr:rowOff>95250</xdr:rowOff>
                  </from>
                  <to>
                    <xdr:col>4</xdr:col>
                    <xdr:colOff>809625</xdr:colOff>
                    <xdr:row>11</xdr:row>
                    <xdr:rowOff>28575</xdr:rowOff>
                  </to>
                </anchor>
              </controlPr>
            </control>
          </mc:Choice>
        </mc:AlternateContent>
        <mc:AlternateContent xmlns:mc="http://schemas.openxmlformats.org/markup-compatibility/2006">
          <mc:Choice Requires="x14">
            <control shapeId="71685" r:id="rId8" name="Check Box 5">
              <controlPr defaultSize="0" autoFill="0" autoLine="0" autoPict="0">
                <anchor moveWithCells="1">
                  <from>
                    <xdr:col>2</xdr:col>
                    <xdr:colOff>180975</xdr:colOff>
                    <xdr:row>10</xdr:row>
                    <xdr:rowOff>104775</xdr:rowOff>
                  </from>
                  <to>
                    <xdr:col>4</xdr:col>
                    <xdr:colOff>809625</xdr:colOff>
                    <xdr:row>12</xdr:row>
                    <xdr:rowOff>57150</xdr:rowOff>
                  </to>
                </anchor>
              </controlPr>
            </control>
          </mc:Choice>
        </mc:AlternateContent>
        <mc:AlternateContent xmlns:mc="http://schemas.openxmlformats.org/markup-compatibility/2006">
          <mc:Choice Requires="x14">
            <control shapeId="71686" r:id="rId9" name="Check Box 6">
              <controlPr defaultSize="0" autoFill="0" autoLine="0" autoPict="0">
                <anchor moveWithCells="1">
                  <from>
                    <xdr:col>4</xdr:col>
                    <xdr:colOff>1114425</xdr:colOff>
                    <xdr:row>9</xdr:row>
                    <xdr:rowOff>104775</xdr:rowOff>
                  </from>
                  <to>
                    <xdr:col>7</xdr:col>
                    <xdr:colOff>104775</xdr:colOff>
                    <xdr:row>11</xdr:row>
                    <xdr:rowOff>38100</xdr:rowOff>
                  </to>
                </anchor>
              </controlPr>
            </control>
          </mc:Choice>
        </mc:AlternateContent>
        <mc:AlternateContent xmlns:mc="http://schemas.openxmlformats.org/markup-compatibility/2006">
          <mc:Choice Requires="x14">
            <control shapeId="71687" r:id="rId10" name="Check Box 7">
              <controlPr defaultSize="0" autoFill="0" autoLine="0" autoPict="0">
                <anchor moveWithCells="1">
                  <from>
                    <xdr:col>4</xdr:col>
                    <xdr:colOff>1114425</xdr:colOff>
                    <xdr:row>10</xdr:row>
                    <xdr:rowOff>104775</xdr:rowOff>
                  </from>
                  <to>
                    <xdr:col>7</xdr:col>
                    <xdr:colOff>104775</xdr:colOff>
                    <xdr:row>12</xdr:row>
                    <xdr:rowOff>57150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tabColor rgb="FF7030A0"/>
    <pageSetUpPr fitToPage="1"/>
  </sheetPr>
  <dimension ref="A1:M72"/>
  <sheetViews>
    <sheetView showGridLines="0" showZeros="0" zoomScaleNormal="100" zoomScaleSheetLayoutView="145" workbookViewId="0">
      <selection activeCell="U38" sqref="U38"/>
    </sheetView>
  </sheetViews>
  <sheetFormatPr defaultColWidth="9.140625" defaultRowHeight="12.75"/>
  <cols>
    <col min="1" max="1" width="7.140625" style="238" customWidth="1"/>
    <col min="2" max="2" width="8.7109375" style="238" customWidth="1"/>
    <col min="3" max="3" width="13.140625" style="238" customWidth="1"/>
    <col min="4" max="5" width="9.140625" style="238"/>
    <col min="6" max="6" width="8" style="238" customWidth="1"/>
    <col min="7" max="7" width="10.7109375" style="238" customWidth="1"/>
    <col min="8" max="8" width="11.42578125" style="238" customWidth="1"/>
    <col min="9" max="9" width="9.140625" style="238"/>
    <col min="10" max="10" width="11" style="238" customWidth="1"/>
    <col min="11" max="12" width="9.140625" style="238"/>
    <col min="13" max="13" width="9.85546875" style="238" customWidth="1"/>
    <col min="14" max="16384" width="9.140625" style="238"/>
  </cols>
  <sheetData>
    <row r="1" spans="1:13" ht="27" customHeight="1">
      <c r="A1" s="1206" t="s">
        <v>231</v>
      </c>
      <c r="B1" s="1207"/>
      <c r="C1" s="1207"/>
      <c r="D1" s="1207"/>
      <c r="E1" s="1207"/>
      <c r="F1" s="1207"/>
      <c r="G1" s="1207"/>
      <c r="H1" s="1207"/>
      <c r="I1" s="1207"/>
      <c r="J1" s="1207"/>
      <c r="K1" s="1207"/>
      <c r="L1" s="1207"/>
      <c r="M1" s="1207"/>
    </row>
    <row r="2" spans="1:13" s="243" customFormat="1" ht="15">
      <c r="A2" s="239" t="s">
        <v>6</v>
      </c>
      <c r="B2" s="240"/>
      <c r="C2" s="241"/>
      <c r="D2" s="239" t="s">
        <v>232</v>
      </c>
      <c r="E2" s="240"/>
      <c r="F2" s="241"/>
      <c r="G2" s="242" t="s">
        <v>118</v>
      </c>
      <c r="H2" s="242"/>
      <c r="I2" s="242"/>
      <c r="J2" s="1200" t="s">
        <v>233</v>
      </c>
      <c r="K2" s="1201"/>
      <c r="L2" s="1201"/>
      <c r="M2" s="1202"/>
    </row>
    <row r="3" spans="1:13" s="243" customFormat="1" ht="18.75" customHeight="1">
      <c r="A3" s="1208"/>
      <c r="B3" s="1208"/>
      <c r="C3" s="1208"/>
      <c r="D3" s="1188"/>
      <c r="E3" s="1188"/>
      <c r="F3" s="1188"/>
      <c r="G3" s="1189"/>
      <c r="H3" s="1188"/>
      <c r="I3" s="1190"/>
      <c r="J3" s="239"/>
      <c r="K3" s="1209" t="s">
        <v>234</v>
      </c>
      <c r="L3" s="1209"/>
      <c r="M3" s="1210"/>
    </row>
    <row r="4" spans="1:13" s="243" customFormat="1" ht="15">
      <c r="A4" s="239" t="s">
        <v>136</v>
      </c>
      <c r="B4" s="240"/>
      <c r="C4" s="241"/>
      <c r="D4" s="239" t="s">
        <v>235</v>
      </c>
      <c r="E4" s="240"/>
      <c r="F4" s="241"/>
      <c r="G4" s="240" t="s">
        <v>236</v>
      </c>
      <c r="H4" s="240"/>
      <c r="I4" s="240"/>
      <c r="J4" s="244"/>
      <c r="K4" s="1185" t="s">
        <v>237</v>
      </c>
      <c r="L4" s="1185"/>
      <c r="M4" s="1186"/>
    </row>
    <row r="5" spans="1:13" s="243" customFormat="1" ht="15.95" customHeight="1">
      <c r="A5" s="1187"/>
      <c r="B5" s="1188"/>
      <c r="C5" s="1188"/>
      <c r="D5" s="1188"/>
      <c r="E5" s="1188"/>
      <c r="F5" s="1188"/>
      <c r="G5" s="1189"/>
      <c r="H5" s="1188"/>
      <c r="I5" s="1190"/>
      <c r="J5" s="244"/>
      <c r="K5" s="1185"/>
      <c r="L5" s="1185"/>
      <c r="M5" s="1186"/>
    </row>
    <row r="6" spans="1:13" s="243" customFormat="1" ht="15">
      <c r="A6" s="244" t="s">
        <v>238</v>
      </c>
      <c r="B6" s="239"/>
      <c r="C6" s="241"/>
      <c r="D6" s="239"/>
      <c r="E6" s="240"/>
      <c r="F6" s="241"/>
      <c r="G6" s="240" t="s">
        <v>239</v>
      </c>
      <c r="H6" s="240" t="s">
        <v>240</v>
      </c>
      <c r="I6" s="1191"/>
      <c r="J6" s="244"/>
      <c r="K6" s="1185"/>
      <c r="L6" s="1185"/>
      <c r="M6" s="1186"/>
    </row>
    <row r="7" spans="1:13" s="243" customFormat="1" ht="15.95" customHeight="1">
      <c r="A7" s="1192"/>
      <c r="B7" s="1188"/>
      <c r="C7" s="1188"/>
      <c r="D7" s="1188"/>
      <c r="E7" s="1188"/>
      <c r="F7" s="1188"/>
      <c r="G7" s="245"/>
      <c r="H7" s="246"/>
      <c r="I7" s="1169"/>
      <c r="J7" s="247"/>
      <c r="K7" s="1193" t="s">
        <v>241</v>
      </c>
      <c r="L7" s="1193"/>
      <c r="M7" s="1194"/>
    </row>
    <row r="8" spans="1:13" s="243" customFormat="1" ht="15">
      <c r="A8" s="1197"/>
      <c r="B8" s="1198"/>
      <c r="C8" s="1191"/>
      <c r="D8" s="1200" t="s">
        <v>242</v>
      </c>
      <c r="E8" s="1201"/>
      <c r="F8" s="1202"/>
      <c r="G8" s="1201" t="s">
        <v>243</v>
      </c>
      <c r="H8" s="1201"/>
      <c r="I8" s="1201"/>
      <c r="J8" s="244"/>
      <c r="K8" s="1185"/>
      <c r="L8" s="1185"/>
      <c r="M8" s="1186"/>
    </row>
    <row r="9" spans="1:13" s="243" customFormat="1" ht="15.95" customHeight="1">
      <c r="A9" s="1199"/>
      <c r="B9" s="1168"/>
      <c r="C9" s="1169"/>
      <c r="D9" s="1203"/>
      <c r="E9" s="1204"/>
      <c r="F9" s="1205"/>
      <c r="G9" s="248"/>
      <c r="H9" s="248"/>
      <c r="I9" s="248"/>
      <c r="J9" s="249"/>
      <c r="K9" s="1195"/>
      <c r="L9" s="1195"/>
      <c r="M9" s="1196"/>
    </row>
    <row r="10" spans="1:13" s="254" customFormat="1" ht="5.25" customHeight="1">
      <c r="A10" s="250"/>
      <c r="B10" s="250"/>
      <c r="C10" s="250"/>
      <c r="D10" s="250"/>
      <c r="E10" s="250"/>
      <c r="F10" s="250"/>
      <c r="G10" s="251"/>
      <c r="H10" s="251"/>
      <c r="I10" s="251"/>
      <c r="J10" s="252"/>
      <c r="K10" s="253"/>
      <c r="L10" s="253"/>
      <c r="M10" s="253"/>
    </row>
    <row r="11" spans="1:13" ht="12.75" customHeight="1">
      <c r="A11" s="1152" t="s">
        <v>244</v>
      </c>
      <c r="B11" s="1154" t="s">
        <v>94</v>
      </c>
      <c r="C11" s="1154"/>
      <c r="D11" s="1154"/>
      <c r="E11" s="1173" t="s">
        <v>245</v>
      </c>
      <c r="F11" s="1157"/>
      <c r="G11" s="1158"/>
      <c r="H11" s="1174" t="s">
        <v>246</v>
      </c>
      <c r="I11" s="1157"/>
      <c r="J11" s="1158"/>
      <c r="K11" s="1173" t="s">
        <v>247</v>
      </c>
      <c r="L11" s="1175"/>
      <c r="M11" s="1176"/>
    </row>
    <row r="12" spans="1:13" s="254" customFormat="1">
      <c r="A12" s="1153"/>
      <c r="B12" s="1172"/>
      <c r="C12" s="1172"/>
      <c r="D12" s="1172"/>
      <c r="E12" s="1159"/>
      <c r="F12" s="1160"/>
      <c r="G12" s="1161"/>
      <c r="H12" s="1159"/>
      <c r="I12" s="1160"/>
      <c r="J12" s="1161"/>
      <c r="K12" s="1164"/>
      <c r="L12" s="1165"/>
      <c r="M12" s="1166"/>
    </row>
    <row r="13" spans="1:13" s="254" customFormat="1">
      <c r="A13" s="1153"/>
      <c r="B13" s="255"/>
      <c r="C13" s="256"/>
      <c r="D13" s="256"/>
      <c r="E13" s="256"/>
      <c r="F13" s="256"/>
      <c r="G13" s="257"/>
      <c r="H13" s="256"/>
      <c r="I13" s="256"/>
      <c r="J13" s="256"/>
      <c r="K13" s="256"/>
      <c r="L13" s="256"/>
      <c r="M13" s="257"/>
    </row>
    <row r="14" spans="1:13" s="254" customFormat="1">
      <c r="A14" s="1153"/>
      <c r="B14" s="255"/>
      <c r="C14" s="256"/>
      <c r="D14" s="256"/>
      <c r="E14" s="256"/>
      <c r="F14" s="256"/>
      <c r="G14" s="257"/>
      <c r="H14" s="256"/>
      <c r="I14" s="256"/>
      <c r="J14" s="256"/>
      <c r="K14" s="256"/>
      <c r="L14" s="256"/>
      <c r="M14" s="257"/>
    </row>
    <row r="15" spans="1:13" s="254" customFormat="1">
      <c r="A15" s="1153"/>
      <c r="B15" s="255"/>
      <c r="C15" s="256"/>
      <c r="D15" s="256"/>
      <c r="E15" s="256"/>
      <c r="F15" s="256"/>
      <c r="G15" s="257"/>
      <c r="H15" s="256"/>
      <c r="I15" s="256"/>
      <c r="J15" s="256"/>
      <c r="K15" s="256"/>
      <c r="L15" s="256"/>
      <c r="M15" s="257"/>
    </row>
    <row r="16" spans="1:13" s="254" customFormat="1">
      <c r="A16" s="1153"/>
      <c r="B16" s="255"/>
      <c r="C16" s="256"/>
      <c r="D16" s="256"/>
      <c r="E16" s="256"/>
      <c r="F16" s="256"/>
      <c r="G16" s="257"/>
      <c r="H16" s="256"/>
      <c r="I16" s="256"/>
      <c r="J16" s="256"/>
      <c r="K16" s="256"/>
      <c r="L16" s="256"/>
      <c r="M16" s="257"/>
    </row>
    <row r="17" spans="1:13" s="254" customFormat="1">
      <c r="A17" s="1153"/>
      <c r="B17" s="255"/>
      <c r="C17" s="256"/>
      <c r="D17" s="256"/>
      <c r="E17" s="256"/>
      <c r="F17" s="256"/>
      <c r="G17" s="257"/>
      <c r="H17" s="256"/>
      <c r="I17" s="256"/>
      <c r="J17" s="256"/>
      <c r="K17" s="256"/>
      <c r="L17" s="256"/>
      <c r="M17" s="257"/>
    </row>
    <row r="18" spans="1:13" s="254" customFormat="1">
      <c r="A18" s="1153"/>
      <c r="B18" s="255"/>
      <c r="C18" s="256"/>
      <c r="D18" s="256"/>
      <c r="E18" s="256"/>
      <c r="F18" s="256"/>
      <c r="G18" s="257"/>
      <c r="H18" s="256"/>
      <c r="I18" s="256"/>
      <c r="J18" s="256"/>
      <c r="K18" s="256"/>
      <c r="L18" s="256"/>
      <c r="M18" s="257"/>
    </row>
    <row r="19" spans="1:13" s="254" customFormat="1">
      <c r="A19" s="1153"/>
      <c r="B19" s="255"/>
      <c r="C19" s="256"/>
      <c r="D19" s="256"/>
      <c r="E19" s="256"/>
      <c r="F19" s="256"/>
      <c r="G19" s="257"/>
      <c r="H19" s="256"/>
      <c r="I19" s="256"/>
      <c r="J19" s="256"/>
      <c r="K19" s="256"/>
      <c r="L19" s="256"/>
      <c r="M19" s="257"/>
    </row>
    <row r="20" spans="1:13" s="254" customFormat="1">
      <c r="A20" s="1153"/>
      <c r="B20" s="255"/>
      <c r="C20" s="256"/>
      <c r="D20" s="256"/>
      <c r="E20" s="256"/>
      <c r="F20" s="256"/>
      <c r="G20" s="257"/>
      <c r="H20" s="256"/>
      <c r="I20" s="256"/>
      <c r="J20" s="256"/>
      <c r="K20" s="256"/>
      <c r="L20" s="256"/>
      <c r="M20" s="257"/>
    </row>
    <row r="21" spans="1:13" s="254" customFormat="1">
      <c r="A21" s="1153"/>
      <c r="B21" s="255"/>
      <c r="C21" s="256"/>
      <c r="D21" s="256"/>
      <c r="E21" s="256"/>
      <c r="F21" s="256"/>
      <c r="G21" s="257"/>
      <c r="H21" s="256"/>
      <c r="I21" s="256"/>
      <c r="J21" s="256"/>
      <c r="K21" s="256"/>
      <c r="L21" s="256"/>
      <c r="M21" s="257"/>
    </row>
    <row r="22" spans="1:13" s="254" customFormat="1">
      <c r="A22" s="1153"/>
      <c r="B22" s="255"/>
      <c r="C22" s="256"/>
      <c r="D22" s="256"/>
      <c r="E22" s="256"/>
      <c r="F22" s="256"/>
      <c r="G22" s="257"/>
      <c r="H22" s="256"/>
      <c r="I22" s="256"/>
      <c r="J22" s="256"/>
      <c r="K22" s="256"/>
      <c r="L22" s="256"/>
      <c r="M22" s="257"/>
    </row>
    <row r="23" spans="1:13" s="254" customFormat="1">
      <c r="A23" s="1153"/>
      <c r="B23" s="255"/>
      <c r="C23" s="256"/>
      <c r="D23" s="256"/>
      <c r="E23" s="256"/>
      <c r="F23" s="256"/>
      <c r="G23" s="257"/>
      <c r="H23" s="256"/>
      <c r="I23" s="256"/>
      <c r="J23" s="256"/>
      <c r="K23" s="256"/>
      <c r="L23" s="256"/>
      <c r="M23" s="257"/>
    </row>
    <row r="24" spans="1:13" s="254" customFormat="1">
      <c r="A24" s="1153"/>
      <c r="B24" s="255"/>
      <c r="C24" s="256"/>
      <c r="D24" s="256"/>
      <c r="E24" s="256"/>
      <c r="F24" s="256"/>
      <c r="G24" s="257"/>
      <c r="H24" s="256"/>
      <c r="I24" s="256"/>
      <c r="J24" s="256"/>
      <c r="K24" s="256"/>
      <c r="L24" s="256"/>
      <c r="M24" s="257"/>
    </row>
    <row r="25" spans="1:13" s="254" customFormat="1">
      <c r="A25" s="1153"/>
      <c r="B25" s="255"/>
      <c r="C25" s="256"/>
      <c r="D25" s="256"/>
      <c r="E25" s="256"/>
      <c r="F25" s="256"/>
      <c r="G25" s="257"/>
      <c r="H25" s="256"/>
      <c r="I25" s="256"/>
      <c r="J25" s="256"/>
      <c r="K25" s="256"/>
      <c r="L25" s="256"/>
      <c r="M25" s="257"/>
    </row>
    <row r="26" spans="1:13" s="254" customFormat="1">
      <c r="A26" s="1153"/>
      <c r="B26" s="255"/>
      <c r="C26" s="256"/>
      <c r="D26" s="256"/>
      <c r="E26" s="256"/>
      <c r="F26" s="256"/>
      <c r="G26" s="257"/>
      <c r="H26" s="256"/>
      <c r="I26" s="256"/>
      <c r="J26" s="256"/>
      <c r="K26" s="256"/>
      <c r="L26" s="256"/>
      <c r="M26" s="257"/>
    </row>
    <row r="27" spans="1:13" s="254" customFormat="1" ht="18.75" customHeight="1">
      <c r="A27" s="1153"/>
      <c r="B27" s="255"/>
      <c r="C27" s="256"/>
      <c r="D27" s="256"/>
      <c r="E27" s="256"/>
      <c r="F27" s="256"/>
      <c r="G27" s="257"/>
      <c r="H27" s="256"/>
      <c r="I27" s="256"/>
      <c r="J27" s="256"/>
      <c r="K27" s="256"/>
      <c r="L27" s="256"/>
      <c r="M27" s="257"/>
    </row>
    <row r="28" spans="1:13" s="254" customFormat="1" ht="18.75" customHeight="1">
      <c r="A28" s="1153"/>
      <c r="B28" s="258"/>
      <c r="C28" s="259"/>
      <c r="D28" s="259"/>
      <c r="E28" s="259"/>
      <c r="F28" s="259"/>
      <c r="G28" s="260"/>
      <c r="H28" s="259"/>
      <c r="I28" s="259"/>
      <c r="J28" s="259"/>
      <c r="K28" s="259"/>
      <c r="L28" s="259"/>
      <c r="M28" s="260"/>
    </row>
    <row r="29" spans="1:13" s="254" customFormat="1" ht="5.25" customHeight="1">
      <c r="A29" s="261"/>
      <c r="B29" s="256"/>
      <c r="C29" s="256"/>
      <c r="D29" s="256"/>
      <c r="E29" s="256"/>
      <c r="F29" s="256"/>
      <c r="G29" s="256"/>
      <c r="H29" s="256"/>
      <c r="I29" s="256"/>
      <c r="J29" s="256"/>
      <c r="K29" s="256"/>
      <c r="L29" s="256"/>
      <c r="M29" s="256"/>
    </row>
    <row r="30" spans="1:13" s="254" customFormat="1" ht="15">
      <c r="A30" s="1177" t="s">
        <v>248</v>
      </c>
      <c r="B30" s="239" t="s">
        <v>249</v>
      </c>
      <c r="C30" s="240"/>
      <c r="D30" s="240" t="s">
        <v>250</v>
      </c>
      <c r="E30" s="240" t="s">
        <v>251</v>
      </c>
      <c r="F30" s="240" t="s">
        <v>252</v>
      </c>
      <c r="G30" s="240" t="s">
        <v>249</v>
      </c>
      <c r="H30" s="240"/>
      <c r="I30" s="240" t="s">
        <v>253</v>
      </c>
      <c r="J30" s="1178" t="s">
        <v>254</v>
      </c>
      <c r="K30" s="1178"/>
      <c r="L30" s="1178"/>
      <c r="M30" s="1179"/>
    </row>
    <row r="31" spans="1:13" s="254" customFormat="1">
      <c r="A31" s="1177"/>
      <c r="B31" s="1180" t="s">
        <v>255</v>
      </c>
      <c r="C31" s="1181"/>
      <c r="D31" s="262"/>
      <c r="E31" s="262"/>
      <c r="F31" s="262"/>
      <c r="G31" s="1182" t="s">
        <v>94</v>
      </c>
      <c r="H31" s="1182"/>
      <c r="I31" s="262"/>
      <c r="J31" s="1182" t="s">
        <v>256</v>
      </c>
      <c r="K31" s="1182"/>
      <c r="L31" s="1182"/>
      <c r="M31" s="263"/>
    </row>
    <row r="32" spans="1:13" s="254" customFormat="1">
      <c r="A32" s="1177"/>
      <c r="B32" s="1183" t="s">
        <v>257</v>
      </c>
      <c r="C32" s="1184"/>
      <c r="D32" s="264"/>
      <c r="E32" s="264"/>
      <c r="F32" s="264"/>
      <c r="G32" s="1151" t="s">
        <v>258</v>
      </c>
      <c r="H32" s="1151"/>
      <c r="I32" s="264"/>
      <c r="J32" s="1151" t="s">
        <v>259</v>
      </c>
      <c r="K32" s="1151"/>
      <c r="L32" s="1151"/>
      <c r="M32" s="265"/>
    </row>
    <row r="33" spans="1:13" s="254" customFormat="1">
      <c r="A33" s="1177"/>
      <c r="B33" s="1183" t="s">
        <v>260</v>
      </c>
      <c r="C33" s="1184"/>
      <c r="D33" s="264"/>
      <c r="E33" s="264"/>
      <c r="F33" s="264"/>
      <c r="G33" s="1151" t="s">
        <v>261</v>
      </c>
      <c r="H33" s="1151"/>
      <c r="I33" s="264"/>
      <c r="J33" s="1151" t="s">
        <v>262</v>
      </c>
      <c r="K33" s="1151"/>
      <c r="L33" s="1151"/>
      <c r="M33" s="265"/>
    </row>
    <row r="34" spans="1:13" s="254" customFormat="1">
      <c r="A34" s="1177"/>
      <c r="B34" s="1170" t="s">
        <v>263</v>
      </c>
      <c r="C34" s="1171"/>
      <c r="D34" s="266"/>
      <c r="E34" s="266"/>
      <c r="F34" s="264"/>
      <c r="G34" s="1151" t="s">
        <v>264</v>
      </c>
      <c r="H34" s="1151"/>
      <c r="I34" s="264"/>
      <c r="J34" s="1151" t="s">
        <v>265</v>
      </c>
      <c r="K34" s="1151"/>
      <c r="L34" s="1151"/>
      <c r="M34" s="265"/>
    </row>
    <row r="35" spans="1:13" s="254" customFormat="1" ht="15" customHeight="1">
      <c r="A35" s="1177"/>
      <c r="B35" s="267">
        <f>2.54*B36</f>
        <v>0</v>
      </c>
      <c r="C35" s="268"/>
      <c r="D35" s="268"/>
      <c r="E35" s="268"/>
      <c r="F35" s="269"/>
      <c r="G35" s="1151" t="s">
        <v>266</v>
      </c>
      <c r="H35" s="1151"/>
      <c r="I35" s="264"/>
      <c r="J35" s="1151" t="s">
        <v>267</v>
      </c>
      <c r="K35" s="1151"/>
      <c r="L35" s="1151"/>
      <c r="M35" s="265"/>
    </row>
    <row r="36" spans="1:13" s="254" customFormat="1">
      <c r="A36" s="1177"/>
      <c r="B36" s="270"/>
      <c r="C36" s="271"/>
      <c r="D36" s="271"/>
      <c r="E36" s="271"/>
      <c r="F36" s="272"/>
      <c r="G36" s="1151" t="s">
        <v>268</v>
      </c>
      <c r="H36" s="1151"/>
      <c r="I36" s="264"/>
      <c r="J36" s="273"/>
      <c r="K36" s="273"/>
      <c r="L36" s="273"/>
      <c r="M36" s="274"/>
    </row>
    <row r="37" spans="1:13" s="254" customFormat="1" ht="5.25" customHeight="1">
      <c r="A37" s="261"/>
      <c r="B37" s="275"/>
      <c r="C37" s="275"/>
      <c r="D37" s="275"/>
      <c r="E37" s="275"/>
      <c r="F37" s="275"/>
      <c r="G37" s="275"/>
      <c r="H37" s="275"/>
      <c r="I37" s="275"/>
      <c r="J37" s="275"/>
      <c r="K37" s="275"/>
      <c r="L37" s="275"/>
      <c r="M37" s="275"/>
    </row>
    <row r="38" spans="1:13" s="254" customFormat="1" ht="12.75" customHeight="1">
      <c r="A38" s="1152" t="s">
        <v>244</v>
      </c>
      <c r="B38" s="1154" t="s">
        <v>269</v>
      </c>
      <c r="C38" s="1154"/>
      <c r="D38" s="1154"/>
      <c r="E38" s="1156" t="s">
        <v>270</v>
      </c>
      <c r="F38" s="1157"/>
      <c r="G38" s="1158"/>
      <c r="H38" s="276" t="s">
        <v>271</v>
      </c>
      <c r="I38" s="276"/>
      <c r="J38" s="276"/>
      <c r="K38" s="1156" t="s">
        <v>272</v>
      </c>
      <c r="L38" s="1162"/>
      <c r="M38" s="1163"/>
    </row>
    <row r="39" spans="1:13" s="254" customFormat="1" ht="12.75" customHeight="1">
      <c r="A39" s="1153"/>
      <c r="B39" s="1155"/>
      <c r="C39" s="1155"/>
      <c r="D39" s="1155"/>
      <c r="E39" s="1159"/>
      <c r="F39" s="1160"/>
      <c r="G39" s="1161"/>
      <c r="H39" s="277"/>
      <c r="I39" s="277"/>
      <c r="J39" s="277"/>
      <c r="K39" s="1164"/>
      <c r="L39" s="1165"/>
      <c r="M39" s="1166"/>
    </row>
    <row r="40" spans="1:13" s="254" customFormat="1">
      <c r="A40" s="1153"/>
      <c r="B40" s="278"/>
      <c r="C40" s="279"/>
      <c r="D40" s="279"/>
      <c r="E40" s="279"/>
      <c r="F40" s="279"/>
      <c r="G40" s="280"/>
      <c r="H40" s="278"/>
      <c r="I40" s="279"/>
      <c r="J40" s="279"/>
      <c r="K40" s="279"/>
      <c r="L40" s="279"/>
      <c r="M40" s="280"/>
    </row>
    <row r="41" spans="1:13" s="254" customFormat="1">
      <c r="A41" s="1153"/>
      <c r="B41" s="255"/>
      <c r="C41" s="256"/>
      <c r="D41" s="256"/>
      <c r="E41" s="256"/>
      <c r="F41" s="256"/>
      <c r="G41" s="257"/>
      <c r="H41" s="255"/>
      <c r="I41" s="256"/>
      <c r="J41" s="256"/>
      <c r="K41" s="256"/>
      <c r="L41" s="256"/>
      <c r="M41" s="257"/>
    </row>
    <row r="42" spans="1:13" s="254" customFormat="1">
      <c r="A42" s="1153"/>
      <c r="B42" s="255"/>
      <c r="C42" s="256"/>
      <c r="D42" s="256"/>
      <c r="E42" s="256"/>
      <c r="F42" s="256"/>
      <c r="G42" s="257"/>
      <c r="H42" s="255"/>
      <c r="I42" s="256"/>
      <c r="J42" s="256"/>
      <c r="K42" s="256"/>
      <c r="L42" s="256"/>
      <c r="M42" s="257"/>
    </row>
    <row r="43" spans="1:13" s="254" customFormat="1">
      <c r="A43" s="1153"/>
      <c r="B43" s="255"/>
      <c r="C43" s="256"/>
      <c r="D43" s="256"/>
      <c r="E43" s="256"/>
      <c r="F43" s="256"/>
      <c r="G43" s="257"/>
      <c r="H43" s="255"/>
      <c r="I43" s="256"/>
      <c r="J43" s="256"/>
      <c r="K43" s="256"/>
      <c r="L43" s="256"/>
      <c r="M43" s="257"/>
    </row>
    <row r="44" spans="1:13" s="254" customFormat="1">
      <c r="A44" s="1153"/>
      <c r="B44" s="255"/>
      <c r="C44" s="256"/>
      <c r="D44" s="256"/>
      <c r="E44" s="256"/>
      <c r="F44" s="256"/>
      <c r="G44" s="257"/>
      <c r="H44" s="255"/>
      <c r="I44" s="256"/>
      <c r="J44" s="256"/>
      <c r="K44" s="256"/>
      <c r="L44" s="256"/>
      <c r="M44" s="257"/>
    </row>
    <row r="45" spans="1:13" s="254" customFormat="1">
      <c r="A45" s="1153"/>
      <c r="B45" s="255"/>
      <c r="C45" s="256"/>
      <c r="D45" s="256"/>
      <c r="E45" s="256"/>
      <c r="F45" s="256"/>
      <c r="G45" s="257"/>
      <c r="H45" s="255"/>
      <c r="I45" s="256"/>
      <c r="J45" s="256"/>
      <c r="K45" s="256"/>
      <c r="L45" s="256"/>
      <c r="M45" s="257"/>
    </row>
    <row r="46" spans="1:13" s="254" customFormat="1">
      <c r="A46" s="1153"/>
      <c r="B46" s="255"/>
      <c r="C46" s="256"/>
      <c r="D46" s="256"/>
      <c r="E46" s="256"/>
      <c r="F46" s="256"/>
      <c r="G46" s="257"/>
      <c r="H46" s="255"/>
      <c r="I46" s="256"/>
      <c r="J46" s="256"/>
      <c r="K46" s="256"/>
      <c r="L46" s="256"/>
      <c r="M46" s="257"/>
    </row>
    <row r="47" spans="1:13" s="254" customFormat="1">
      <c r="A47" s="1153"/>
      <c r="B47" s="255"/>
      <c r="C47" s="256"/>
      <c r="D47" s="256"/>
      <c r="E47" s="256"/>
      <c r="F47" s="256"/>
      <c r="G47" s="257"/>
      <c r="H47" s="255"/>
      <c r="I47" s="256"/>
      <c r="J47" s="256"/>
      <c r="K47" s="256"/>
      <c r="L47" s="256"/>
      <c r="M47" s="257"/>
    </row>
    <row r="48" spans="1:13" s="254" customFormat="1">
      <c r="A48" s="1153"/>
      <c r="B48" s="255"/>
      <c r="C48" s="256"/>
      <c r="D48" s="256"/>
      <c r="E48" s="256"/>
      <c r="F48" s="256"/>
      <c r="G48" s="257"/>
      <c r="H48" s="255"/>
      <c r="I48" s="256"/>
      <c r="J48" s="256"/>
      <c r="K48" s="256"/>
      <c r="L48" s="256"/>
      <c r="M48" s="257"/>
    </row>
    <row r="49" spans="1:13" s="254" customFormat="1">
      <c r="A49" s="1153"/>
      <c r="B49" s="255"/>
      <c r="C49" s="256"/>
      <c r="D49" s="256"/>
      <c r="E49" s="256"/>
      <c r="F49" s="256"/>
      <c r="G49" s="257"/>
      <c r="H49" s="255"/>
      <c r="I49" s="256"/>
      <c r="J49" s="256"/>
      <c r="K49" s="256"/>
      <c r="L49" s="256"/>
      <c r="M49" s="257"/>
    </row>
    <row r="50" spans="1:13" s="254" customFormat="1">
      <c r="A50" s="1153"/>
      <c r="B50" s="255"/>
      <c r="C50" s="256"/>
      <c r="D50" s="256"/>
      <c r="E50" s="256"/>
      <c r="F50" s="256"/>
      <c r="G50" s="257"/>
      <c r="H50" s="255"/>
      <c r="I50" s="256"/>
      <c r="J50" s="256"/>
      <c r="K50" s="256"/>
      <c r="L50" s="256"/>
      <c r="M50" s="257"/>
    </row>
    <row r="51" spans="1:13" s="254" customFormat="1">
      <c r="A51" s="1153"/>
      <c r="B51" s="255"/>
      <c r="C51" s="256"/>
      <c r="D51" s="256"/>
      <c r="E51" s="256"/>
      <c r="F51" s="256"/>
      <c r="G51" s="257"/>
      <c r="H51" s="255"/>
      <c r="I51" s="256"/>
      <c r="J51" s="256"/>
      <c r="K51" s="256"/>
      <c r="L51" s="256"/>
      <c r="M51" s="257"/>
    </row>
    <row r="52" spans="1:13" s="254" customFormat="1">
      <c r="A52" s="1153"/>
      <c r="B52" s="255"/>
      <c r="C52" s="256"/>
      <c r="D52" s="256"/>
      <c r="E52" s="256"/>
      <c r="F52" s="256"/>
      <c r="G52" s="257"/>
      <c r="H52" s="255"/>
      <c r="I52" s="256"/>
      <c r="J52" s="256"/>
      <c r="K52" s="256"/>
      <c r="L52" s="256"/>
      <c r="M52" s="257"/>
    </row>
    <row r="53" spans="1:13" s="254" customFormat="1">
      <c r="A53" s="1153"/>
      <c r="B53" s="255"/>
      <c r="C53" s="256"/>
      <c r="D53" s="256"/>
      <c r="E53" s="256"/>
      <c r="F53" s="256"/>
      <c r="G53" s="257"/>
      <c r="H53" s="255"/>
      <c r="I53" s="256"/>
      <c r="J53" s="256"/>
      <c r="K53" s="256"/>
      <c r="L53" s="256"/>
      <c r="M53" s="257"/>
    </row>
    <row r="54" spans="1:13" s="254" customFormat="1">
      <c r="A54" s="1153"/>
      <c r="B54" s="255"/>
      <c r="C54" s="256"/>
      <c r="D54" s="256"/>
      <c r="E54" s="256"/>
      <c r="F54" s="256"/>
      <c r="G54" s="257"/>
      <c r="H54" s="255"/>
      <c r="I54" s="256"/>
      <c r="J54" s="256"/>
      <c r="K54" s="256"/>
      <c r="L54" s="256"/>
      <c r="M54" s="257"/>
    </row>
    <row r="55" spans="1:13" s="254" customFormat="1">
      <c r="A55" s="1153"/>
      <c r="B55" s="258"/>
      <c r="C55" s="259"/>
      <c r="D55" s="259"/>
      <c r="E55" s="259"/>
      <c r="F55" s="259"/>
      <c r="G55" s="260"/>
      <c r="H55" s="258"/>
      <c r="I55" s="259"/>
      <c r="J55" s="259"/>
      <c r="K55" s="259"/>
      <c r="L55" s="259"/>
      <c r="M55" s="260"/>
    </row>
    <row r="56" spans="1:13" s="243" customFormat="1" ht="15">
      <c r="A56" s="1145" t="s">
        <v>273</v>
      </c>
      <c r="B56" s="1167" t="s">
        <v>23</v>
      </c>
      <c r="C56" s="1167"/>
      <c r="D56" s="1167" t="s">
        <v>274</v>
      </c>
      <c r="E56" s="1167"/>
      <c r="F56" s="248" t="s">
        <v>275</v>
      </c>
      <c r="G56" s="248"/>
      <c r="H56" s="1167" t="s">
        <v>276</v>
      </c>
      <c r="I56" s="1167"/>
      <c r="J56" s="281" t="s">
        <v>277</v>
      </c>
      <c r="K56" s="1168" t="s">
        <v>278</v>
      </c>
      <c r="L56" s="1168"/>
      <c r="M56" s="1169"/>
    </row>
    <row r="57" spans="1:13">
      <c r="A57" s="1145"/>
      <c r="B57" s="1149"/>
      <c r="C57" s="1149"/>
      <c r="D57" s="1150"/>
      <c r="E57" s="1150"/>
      <c r="F57" s="282"/>
      <c r="G57" s="282"/>
      <c r="H57" s="1150"/>
      <c r="I57" s="1150"/>
      <c r="J57" s="283"/>
      <c r="K57" s="1150"/>
      <c r="L57" s="1150"/>
      <c r="M57" s="1150"/>
    </row>
    <row r="58" spans="1:13">
      <c r="A58" s="1145"/>
      <c r="B58" s="1149"/>
      <c r="C58" s="1149"/>
      <c r="D58" s="1150"/>
      <c r="E58" s="1150"/>
      <c r="F58" s="282"/>
      <c r="G58" s="282"/>
      <c r="H58" s="1150"/>
      <c r="I58" s="1150"/>
      <c r="J58" s="283"/>
      <c r="K58" s="1150"/>
      <c r="L58" s="1150"/>
      <c r="M58" s="1150"/>
    </row>
    <row r="59" spans="1:13">
      <c r="A59" s="1145"/>
      <c r="B59" s="1149"/>
      <c r="C59" s="1149"/>
      <c r="D59" s="1150"/>
      <c r="E59" s="1150"/>
      <c r="F59" s="282"/>
      <c r="G59" s="282"/>
      <c r="H59" s="1150"/>
      <c r="I59" s="1150"/>
      <c r="J59" s="283"/>
      <c r="K59" s="1150"/>
      <c r="L59" s="1150"/>
      <c r="M59" s="1150"/>
    </row>
    <row r="60" spans="1:13">
      <c r="A60" s="1145"/>
      <c r="B60" s="1149"/>
      <c r="C60" s="1149"/>
      <c r="D60" s="1150"/>
      <c r="E60" s="1150"/>
      <c r="F60" s="282"/>
      <c r="G60" s="282"/>
      <c r="H60" s="1150"/>
      <c r="I60" s="1150"/>
      <c r="J60" s="283"/>
      <c r="K60" s="1150"/>
      <c r="L60" s="1150"/>
      <c r="M60" s="1150"/>
    </row>
    <row r="61" spans="1:13">
      <c r="A61" s="1145"/>
      <c r="B61" s="1149"/>
      <c r="C61" s="1149"/>
      <c r="D61" s="1150"/>
      <c r="E61" s="1150"/>
      <c r="F61" s="282"/>
      <c r="G61" s="282"/>
      <c r="H61" s="1150"/>
      <c r="I61" s="1150"/>
      <c r="J61" s="283"/>
      <c r="K61" s="1150"/>
      <c r="L61" s="1150"/>
      <c r="M61" s="1150"/>
    </row>
    <row r="62" spans="1:13">
      <c r="A62" s="1145"/>
      <c r="B62" s="1149"/>
      <c r="C62" s="1149"/>
      <c r="D62" s="1150"/>
      <c r="E62" s="1150"/>
      <c r="F62" s="282"/>
      <c r="G62" s="282"/>
      <c r="H62" s="1150"/>
      <c r="I62" s="1150"/>
      <c r="J62" s="283"/>
      <c r="K62" s="1150"/>
      <c r="L62" s="1150"/>
      <c r="M62" s="1150"/>
    </row>
    <row r="63" spans="1:13">
      <c r="A63" s="1145"/>
      <c r="B63" s="1149"/>
      <c r="C63" s="1149"/>
      <c r="D63" s="1150"/>
      <c r="E63" s="1150"/>
      <c r="F63" s="282"/>
      <c r="G63" s="282"/>
      <c r="H63" s="1150"/>
      <c r="I63" s="1150"/>
      <c r="J63" s="283"/>
      <c r="K63" s="1150"/>
      <c r="L63" s="1150"/>
      <c r="M63" s="1150"/>
    </row>
    <row r="64" spans="1:13">
      <c r="A64" s="1145"/>
      <c r="B64" s="1149"/>
      <c r="C64" s="1149"/>
      <c r="D64" s="1150"/>
      <c r="E64" s="1150"/>
      <c r="F64" s="282"/>
      <c r="G64" s="282"/>
      <c r="H64" s="1150"/>
      <c r="I64" s="1150"/>
      <c r="J64" s="283"/>
      <c r="K64" s="1150"/>
      <c r="L64" s="1150"/>
      <c r="M64" s="1150"/>
    </row>
    <row r="65" spans="1:13" ht="12.75" customHeight="1">
      <c r="A65" s="1145" t="s">
        <v>279</v>
      </c>
    </row>
    <row r="66" spans="1:13">
      <c r="A66" s="1145"/>
      <c r="B66" s="238" t="s">
        <v>280</v>
      </c>
      <c r="D66" s="1146"/>
      <c r="E66" s="1146"/>
      <c r="F66" s="1146"/>
      <c r="H66" s="238" t="s">
        <v>281</v>
      </c>
      <c r="J66" s="1147"/>
      <c r="K66" s="1147"/>
      <c r="L66" s="1147"/>
      <c r="M66" s="1147"/>
    </row>
    <row r="67" spans="1:13">
      <c r="A67" s="1145"/>
      <c r="H67" s="238" t="s">
        <v>282</v>
      </c>
      <c r="J67" s="1148"/>
      <c r="K67" s="1148"/>
      <c r="L67" s="1148"/>
      <c r="M67" s="1148"/>
    </row>
    <row r="68" spans="1:13">
      <c r="A68" s="1145"/>
      <c r="H68" s="238" t="s">
        <v>283</v>
      </c>
      <c r="J68" s="1147"/>
      <c r="K68" s="1147"/>
      <c r="L68" s="1147"/>
      <c r="M68" s="1147"/>
    </row>
    <row r="69" spans="1:13">
      <c r="A69" s="1145"/>
    </row>
    <row r="70" spans="1:13">
      <c r="A70" s="284"/>
    </row>
    <row r="71" spans="1:13">
      <c r="A71" s="284"/>
    </row>
    <row r="72" spans="1:13">
      <c r="A72" s="284"/>
    </row>
  </sheetData>
  <mergeCells count="86">
    <mergeCell ref="A1:M1"/>
    <mergeCell ref="J2:M2"/>
    <mergeCell ref="A3:C3"/>
    <mergeCell ref="D3:F3"/>
    <mergeCell ref="G3:I3"/>
    <mergeCell ref="K3:M3"/>
    <mergeCell ref="K4:M6"/>
    <mergeCell ref="A5:C5"/>
    <mergeCell ref="D5:F5"/>
    <mergeCell ref="G5:I5"/>
    <mergeCell ref="I6:I7"/>
    <mergeCell ref="A7:C7"/>
    <mergeCell ref="D7:F7"/>
    <mergeCell ref="K7:M9"/>
    <mergeCell ref="A8:C9"/>
    <mergeCell ref="D8:F8"/>
    <mergeCell ref="G8:I8"/>
    <mergeCell ref="D9:F9"/>
    <mergeCell ref="A11:A28"/>
    <mergeCell ref="B11:D12"/>
    <mergeCell ref="E11:G12"/>
    <mergeCell ref="H11:J12"/>
    <mergeCell ref="G35:H35"/>
    <mergeCell ref="J35:L35"/>
    <mergeCell ref="K11:M12"/>
    <mergeCell ref="A30:A36"/>
    <mergeCell ref="J30:M30"/>
    <mergeCell ref="B31:C31"/>
    <mergeCell ref="G31:H31"/>
    <mergeCell ref="J31:L31"/>
    <mergeCell ref="B32:C32"/>
    <mergeCell ref="G32:H32"/>
    <mergeCell ref="J32:L32"/>
    <mergeCell ref="B33:C33"/>
    <mergeCell ref="G33:H33"/>
    <mergeCell ref="J33:L33"/>
    <mergeCell ref="B34:C34"/>
    <mergeCell ref="G34:H34"/>
    <mergeCell ref="J34:L34"/>
    <mergeCell ref="A56:A64"/>
    <mergeCell ref="B56:C56"/>
    <mergeCell ref="D56:E56"/>
    <mergeCell ref="H56:I56"/>
    <mergeCell ref="K56:M56"/>
    <mergeCell ref="B57:C57"/>
    <mergeCell ref="D57:E57"/>
    <mergeCell ref="H57:I57"/>
    <mergeCell ref="K57:M57"/>
    <mergeCell ref="B58:C58"/>
    <mergeCell ref="D58:E58"/>
    <mergeCell ref="H58:I58"/>
    <mergeCell ref="K58:M58"/>
    <mergeCell ref="B59:C59"/>
    <mergeCell ref="D59:E59"/>
    <mergeCell ref="H59:I59"/>
    <mergeCell ref="G36:H36"/>
    <mergeCell ref="A38:A55"/>
    <mergeCell ref="B38:D39"/>
    <mergeCell ref="E38:G39"/>
    <mergeCell ref="K38:M39"/>
    <mergeCell ref="K59:M59"/>
    <mergeCell ref="B60:C60"/>
    <mergeCell ref="D60:E60"/>
    <mergeCell ref="H60:I60"/>
    <mergeCell ref="K60:M60"/>
    <mergeCell ref="B61:C61"/>
    <mergeCell ref="D61:E61"/>
    <mergeCell ref="H61:I61"/>
    <mergeCell ref="K61:M61"/>
    <mergeCell ref="B62:C62"/>
    <mergeCell ref="D62:E62"/>
    <mergeCell ref="H62:I62"/>
    <mergeCell ref="K62:M62"/>
    <mergeCell ref="B63:C63"/>
    <mergeCell ref="D63:E63"/>
    <mergeCell ref="H63:I63"/>
    <mergeCell ref="K63:M63"/>
    <mergeCell ref="B64:C64"/>
    <mergeCell ref="D64:E64"/>
    <mergeCell ref="H64:I64"/>
    <mergeCell ref="K64:M64"/>
    <mergeCell ref="A65:A69"/>
    <mergeCell ref="D66:F66"/>
    <mergeCell ref="J66:M66"/>
    <mergeCell ref="J67:M67"/>
    <mergeCell ref="J68:M68"/>
  </mergeCells>
  <printOptions horizontalCentered="1"/>
  <pageMargins left="0.5" right="0.5" top="0.61" bottom="0.5" header="0" footer="0.5"/>
  <pageSetup scale="68" orientation="portrait" r:id="rId1"/>
  <headerFooter scaleWithDoc="0">
    <oddFooter>&amp;A</oddFooter>
  </headerFooter>
  <drawing r:id="rId2"/>
  <legacyDrawing r:id="rId3"/>
  <controls>
    <mc:AlternateContent xmlns:mc="http://schemas.openxmlformats.org/markup-compatibility/2006">
      <mc:Choice Requires="x14">
        <control shapeId="70657" r:id="rId4" name="CheckBox1">
          <controlPr locked="0" defaultSize="0" autoLine="0" r:id="rId5">
            <anchor moveWithCells="1">
              <from>
                <xdr:col>9</xdr:col>
                <xdr:colOff>228600</xdr:colOff>
                <xdr:row>2</xdr:row>
                <xdr:rowOff>38100</xdr:rowOff>
              </from>
              <to>
                <xdr:col>9</xdr:col>
                <xdr:colOff>428625</xdr:colOff>
                <xdr:row>2</xdr:row>
                <xdr:rowOff>209550</xdr:rowOff>
              </to>
            </anchor>
          </controlPr>
        </control>
      </mc:Choice>
      <mc:Fallback>
        <control shapeId="70657" r:id="rId4" name="CheckBox1"/>
      </mc:Fallback>
    </mc:AlternateContent>
    <mc:AlternateContent xmlns:mc="http://schemas.openxmlformats.org/markup-compatibility/2006">
      <mc:Choice Requires="x14">
        <control shapeId="70658" r:id="rId6" name="CheckBox2">
          <controlPr locked="0" defaultSize="0" autoLine="0" r:id="rId5">
            <anchor moveWithCells="1">
              <from>
                <xdr:col>9</xdr:col>
                <xdr:colOff>228600</xdr:colOff>
                <xdr:row>4</xdr:row>
                <xdr:rowOff>0</xdr:rowOff>
              </from>
              <to>
                <xdr:col>9</xdr:col>
                <xdr:colOff>428625</xdr:colOff>
                <xdr:row>4</xdr:row>
                <xdr:rowOff>171450</xdr:rowOff>
              </to>
            </anchor>
          </controlPr>
        </control>
      </mc:Choice>
      <mc:Fallback>
        <control shapeId="70658" r:id="rId6" name="CheckBox2"/>
      </mc:Fallback>
    </mc:AlternateContent>
    <mc:AlternateContent xmlns:mc="http://schemas.openxmlformats.org/markup-compatibility/2006">
      <mc:Choice Requires="x14">
        <control shapeId="70659" r:id="rId7" name="CheckBox3">
          <controlPr locked="0" defaultSize="0" autoLine="0" r:id="rId5">
            <anchor moveWithCells="1">
              <from>
                <xdr:col>9</xdr:col>
                <xdr:colOff>228600</xdr:colOff>
                <xdr:row>7</xdr:row>
                <xdr:rowOff>19050</xdr:rowOff>
              </from>
              <to>
                <xdr:col>9</xdr:col>
                <xdr:colOff>428625</xdr:colOff>
                <xdr:row>8</xdr:row>
                <xdr:rowOff>0</xdr:rowOff>
              </to>
            </anchor>
          </controlPr>
        </control>
      </mc:Choice>
      <mc:Fallback>
        <control shapeId="70659" r:id="rId7" name="CheckBox3"/>
      </mc:Fallback>
    </mc:AlternateContent>
    <mc:AlternateContent xmlns:mc="http://schemas.openxmlformats.org/markup-compatibility/2006">
      <mc:Choice Requires="x14">
        <control shapeId="70660" r:id="rId8" name="OptionButton1">
          <controlPr locked="0" defaultSize="0" autoLine="0" r:id="rId9">
            <anchor moveWithCells="1">
              <from>
                <xdr:col>6</xdr:col>
                <xdr:colOff>295275</xdr:colOff>
                <xdr:row>8</xdr:row>
                <xdr:rowOff>0</xdr:rowOff>
              </from>
              <to>
                <xdr:col>7</xdr:col>
                <xdr:colOff>19050</xdr:colOff>
                <xdr:row>9</xdr:row>
                <xdr:rowOff>0</xdr:rowOff>
              </to>
            </anchor>
          </controlPr>
        </control>
      </mc:Choice>
      <mc:Fallback>
        <control shapeId="70660" r:id="rId8" name="OptionButton1"/>
      </mc:Fallback>
    </mc:AlternateContent>
    <mc:AlternateContent xmlns:mc="http://schemas.openxmlformats.org/markup-compatibility/2006">
      <mc:Choice Requires="x14">
        <control shapeId="70661" r:id="rId10" name="OptionButton2">
          <controlPr locked="0" defaultSize="0" autoLine="0" r:id="rId11">
            <anchor moveWithCells="1">
              <from>
                <xdr:col>7</xdr:col>
                <xdr:colOff>342900</xdr:colOff>
                <xdr:row>8</xdr:row>
                <xdr:rowOff>0</xdr:rowOff>
              </from>
              <to>
                <xdr:col>8</xdr:col>
                <xdr:colOff>19050</xdr:colOff>
                <xdr:row>9</xdr:row>
                <xdr:rowOff>0</xdr:rowOff>
              </to>
            </anchor>
          </controlPr>
        </control>
      </mc:Choice>
      <mc:Fallback>
        <control shapeId="70661" r:id="rId10" name="OptionButton2"/>
      </mc:Fallback>
    </mc:AlternateContent>
  </control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88BFF-EF45-45CC-9A57-A50BCAA233D5}">
  <sheetPr codeName="Sheet33">
    <tabColor rgb="FF7030A0"/>
  </sheetPr>
  <dimension ref="A1:J14"/>
  <sheetViews>
    <sheetView zoomScaleNormal="100" workbookViewId="0">
      <selection activeCell="E9" sqref="E9"/>
    </sheetView>
  </sheetViews>
  <sheetFormatPr defaultRowHeight="15"/>
  <cols>
    <col min="1" max="1" width="7.140625" style="680" bestFit="1" customWidth="1"/>
    <col min="2" max="2" width="8.140625" style="680" bestFit="1" customWidth="1"/>
    <col min="3" max="3" width="83.5703125" style="680" customWidth="1"/>
    <col min="4" max="4" width="24.85546875" style="680" customWidth="1"/>
    <col min="5" max="5" width="29" style="680" customWidth="1"/>
    <col min="6" max="6" width="21" style="680" customWidth="1"/>
    <col min="7" max="7" width="9.42578125" style="680" customWidth="1"/>
    <col min="8" max="8" width="9.140625" style="680"/>
    <col min="9" max="9" width="12.28515625" style="680" customWidth="1"/>
    <col min="10" max="10" width="14.85546875" style="680" customWidth="1"/>
    <col min="11" max="16384" width="9.140625" style="680"/>
  </cols>
  <sheetData>
    <row r="1" spans="1:10" ht="21">
      <c r="A1" s="822" t="s">
        <v>757</v>
      </c>
      <c r="B1" s="822"/>
      <c r="C1" s="822"/>
      <c r="D1" s="823"/>
      <c r="E1" s="824" t="s">
        <v>758</v>
      </c>
      <c r="F1" s="824"/>
      <c r="G1" s="824"/>
      <c r="H1" s="824"/>
      <c r="I1" s="824"/>
      <c r="J1" s="824"/>
    </row>
    <row r="2" spans="1:10" ht="42">
      <c r="A2" s="698" t="s">
        <v>759</v>
      </c>
      <c r="B2" s="699" t="s">
        <v>760</v>
      </c>
      <c r="C2" s="700" t="s">
        <v>761</v>
      </c>
      <c r="D2" s="699" t="s">
        <v>762</v>
      </c>
      <c r="E2" s="699" t="s">
        <v>763</v>
      </c>
      <c r="F2" s="699" t="s">
        <v>764</v>
      </c>
      <c r="G2" s="700" t="s">
        <v>765</v>
      </c>
      <c r="H2" s="700" t="s">
        <v>766</v>
      </c>
      <c r="I2" s="700" t="s">
        <v>767</v>
      </c>
      <c r="J2" s="700" t="s">
        <v>768</v>
      </c>
    </row>
    <row r="3" spans="1:10" ht="18.75">
      <c r="A3" s="685" t="s">
        <v>769</v>
      </c>
      <c r="B3" s="685">
        <v>1</v>
      </c>
      <c r="C3" s="686" t="s">
        <v>865</v>
      </c>
      <c r="D3" s="696"/>
      <c r="E3" s="687"/>
      <c r="F3" s="687"/>
      <c r="G3" s="687"/>
      <c r="H3" s="687"/>
      <c r="I3" s="687"/>
      <c r="J3" s="687"/>
    </row>
    <row r="4" spans="1:10" ht="37.5">
      <c r="A4" s="685" t="s">
        <v>769</v>
      </c>
      <c r="B4" s="685">
        <v>2</v>
      </c>
      <c r="C4" s="686" t="s">
        <v>866</v>
      </c>
      <c r="D4" s="685"/>
      <c r="E4" s="687"/>
      <c r="F4" s="687"/>
      <c r="G4" s="687"/>
      <c r="H4" s="687"/>
      <c r="I4" s="687"/>
      <c r="J4" s="687"/>
    </row>
    <row r="5" spans="1:10" ht="150">
      <c r="A5" s="685" t="s">
        <v>778</v>
      </c>
      <c r="B5" s="685">
        <v>3</v>
      </c>
      <c r="C5" s="686" t="s">
        <v>867</v>
      </c>
      <c r="D5" s="685"/>
      <c r="E5" s="687"/>
      <c r="F5" s="687"/>
      <c r="G5" s="687"/>
      <c r="H5" s="687"/>
      <c r="I5" s="687"/>
      <c r="J5" s="687"/>
    </row>
    <row r="6" spans="1:10" ht="75">
      <c r="A6" s="685" t="s">
        <v>778</v>
      </c>
      <c r="B6" s="685">
        <v>4</v>
      </c>
      <c r="C6" s="686" t="s">
        <v>868</v>
      </c>
      <c r="D6" s="685"/>
      <c r="E6" s="687"/>
      <c r="F6" s="687"/>
      <c r="G6" s="687"/>
      <c r="H6" s="687"/>
      <c r="I6" s="687"/>
      <c r="J6" s="687"/>
    </row>
    <row r="7" spans="1:10" ht="18.75">
      <c r="A7" s="685" t="s">
        <v>778</v>
      </c>
      <c r="B7" s="685">
        <v>5</v>
      </c>
      <c r="C7" s="686" t="s">
        <v>869</v>
      </c>
      <c r="D7" s="685"/>
      <c r="E7" s="687"/>
      <c r="F7" s="687"/>
      <c r="G7" s="687"/>
      <c r="H7" s="687"/>
      <c r="I7" s="687"/>
      <c r="J7" s="687"/>
    </row>
    <row r="8" spans="1:10" ht="37.5">
      <c r="A8" s="685" t="s">
        <v>778</v>
      </c>
      <c r="B8" s="685">
        <v>6</v>
      </c>
      <c r="C8" s="686" t="s">
        <v>870</v>
      </c>
      <c r="D8" s="685"/>
      <c r="E8" s="687"/>
      <c r="F8" s="687"/>
      <c r="G8" s="687"/>
      <c r="H8" s="687"/>
      <c r="I8" s="687"/>
      <c r="J8" s="687"/>
    </row>
    <row r="9" spans="1:10" ht="75">
      <c r="A9" s="685" t="s">
        <v>778</v>
      </c>
      <c r="B9" s="685">
        <v>7</v>
      </c>
      <c r="C9" s="686" t="s">
        <v>871</v>
      </c>
      <c r="D9" s="685"/>
      <c r="E9" s="687"/>
      <c r="F9" s="687"/>
      <c r="G9" s="687"/>
      <c r="H9" s="687"/>
      <c r="I9" s="687"/>
      <c r="J9" s="687"/>
    </row>
    <row r="10" spans="1:10" ht="19.5" thickBot="1">
      <c r="B10" s="690"/>
      <c r="C10" s="690"/>
      <c r="D10" s="690"/>
      <c r="E10" s="690"/>
      <c r="F10" s="690"/>
      <c r="G10" s="690"/>
      <c r="H10" s="690"/>
      <c r="I10" s="690"/>
      <c r="J10" s="690"/>
    </row>
    <row r="11" spans="1:10" ht="20.25" customHeight="1">
      <c r="B11" s="825" t="s">
        <v>781</v>
      </c>
      <c r="C11" s="691" t="s">
        <v>782</v>
      </c>
      <c r="D11" s="690"/>
      <c r="E11" s="690"/>
      <c r="F11" s="825" t="s">
        <v>783</v>
      </c>
      <c r="G11" s="1061" t="s">
        <v>818</v>
      </c>
      <c r="H11" s="1061"/>
      <c r="I11" s="1062"/>
    </row>
    <row r="12" spans="1:10" ht="18.75">
      <c r="B12" s="1060"/>
      <c r="C12" s="695" t="s">
        <v>872</v>
      </c>
      <c r="D12" s="690"/>
      <c r="E12" s="690"/>
      <c r="F12" s="1060"/>
      <c r="G12" s="1063" t="s">
        <v>819</v>
      </c>
      <c r="H12" s="1063"/>
      <c r="I12" s="1064"/>
    </row>
    <row r="13" spans="1:10" ht="19.5" thickBot="1">
      <c r="B13" s="826"/>
      <c r="C13" s="692"/>
      <c r="F13" s="1060"/>
      <c r="G13" s="1063" t="s">
        <v>820</v>
      </c>
      <c r="H13" s="1063"/>
      <c r="I13" s="1064"/>
    </row>
    <row r="14" spans="1:10" ht="19.5" thickBot="1">
      <c r="F14" s="826"/>
      <c r="G14" s="1065" t="s">
        <v>821</v>
      </c>
      <c r="H14" s="1065"/>
      <c r="I14" s="1066"/>
    </row>
  </sheetData>
  <mergeCells count="8">
    <mergeCell ref="A1:D1"/>
    <mergeCell ref="E1:J1"/>
    <mergeCell ref="B11:B13"/>
    <mergeCell ref="F11:F14"/>
    <mergeCell ref="G11:I11"/>
    <mergeCell ref="G12:I12"/>
    <mergeCell ref="G13:I13"/>
    <mergeCell ref="G14:I14"/>
  </mergeCells>
  <conditionalFormatting sqref="D3">
    <cfRule type="cellIs" dxfId="6" priority="1" operator="equal">
      <formula>"No [see questions 3-7]"</formula>
    </cfRule>
    <cfRule type="cellIs" dxfId="5" priority="6" operator="equal">
      <formula>"No"</formula>
    </cfRule>
    <cfRule type="cellIs" dxfId="4" priority="7" operator="equal">
      <formula>"Yes"</formula>
    </cfRule>
  </conditionalFormatting>
  <conditionalFormatting sqref="D3">
    <cfRule type="cellIs" dxfId="3" priority="5" operator="equal">
      <formula>"No [see questions 12-13]"</formula>
    </cfRule>
  </conditionalFormatting>
  <conditionalFormatting sqref="D4:D9">
    <cfRule type="cellIs" dxfId="2" priority="2" operator="equal">
      <formula>"N/A"</formula>
    </cfRule>
  </conditionalFormatting>
  <conditionalFormatting sqref="D4:D9">
    <cfRule type="cellIs" dxfId="1" priority="3" operator="equal">
      <formula>"No"</formula>
    </cfRule>
    <cfRule type="cellIs" dxfId="0" priority="4" operator="equal">
      <formula>"Yes"</formula>
    </cfRule>
  </conditionalFormatting>
  <dataValidations count="3">
    <dataValidation type="list" allowBlank="1" showInputMessage="1" showErrorMessage="1" sqref="D4:D9" xr:uid="{39644966-F51F-4019-AB7B-AA168C2188C9}">
      <formula1>"Yes,No"</formula1>
    </dataValidation>
    <dataValidation type="list" allowBlank="1" showInputMessage="1" showErrorMessage="1" sqref="D3" xr:uid="{E8D54D5D-ACF5-4F18-9DF4-22A0E12F5331}">
      <formula1>"Yes,No [see questions 3-7]"</formula1>
    </dataValidation>
    <dataValidation type="list" allowBlank="1" showInputMessage="1" showErrorMessage="1" sqref="I3:I9" xr:uid="{92727A7C-0D39-4AE0-A72D-E45D82585431}">
      <formula1>"25%,50%,75%,100%"</formula1>
    </dataValidation>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tabColor theme="5" tint="-0.499984740745262"/>
  </sheetPr>
  <dimension ref="A2:A5"/>
  <sheetViews>
    <sheetView workbookViewId="0">
      <selection activeCell="R44" sqref="R44"/>
    </sheetView>
  </sheetViews>
  <sheetFormatPr defaultRowHeight="12.75"/>
  <sheetData>
    <row r="2" spans="1:1" ht="14.25">
      <c r="A2" s="166" t="s">
        <v>174</v>
      </c>
    </row>
    <row r="4" spans="1:1">
      <c r="A4" s="216" t="s">
        <v>214</v>
      </c>
    </row>
    <row r="5" spans="1:1">
      <c r="A5" s="167" t="s">
        <v>175</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5" tint="-0.499984740745262"/>
  </sheetPr>
  <dimension ref="A2:A4"/>
  <sheetViews>
    <sheetView workbookViewId="0">
      <selection activeCell="F31" sqref="F31"/>
    </sheetView>
  </sheetViews>
  <sheetFormatPr defaultRowHeight="12.75"/>
  <sheetData>
    <row r="2" spans="1:1" ht="14.25">
      <c r="A2" s="166" t="s">
        <v>137</v>
      </c>
    </row>
    <row r="4" spans="1:1">
      <c r="A4" s="165" t="s">
        <v>178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5"/>
  </sheetPr>
  <dimension ref="B1:AH32"/>
  <sheetViews>
    <sheetView zoomScale="85" zoomScaleNormal="85" workbookViewId="0">
      <selection activeCell="G23" sqref="G23"/>
    </sheetView>
  </sheetViews>
  <sheetFormatPr defaultColWidth="8.7109375" defaultRowHeight="12.75"/>
  <cols>
    <col min="1" max="1" width="8.7109375" style="381"/>
    <col min="2" max="2" width="18.28515625" style="379" customWidth="1"/>
    <col min="3" max="3" width="11.28515625" style="379" customWidth="1"/>
    <col min="4" max="4" width="21.7109375" style="379" customWidth="1"/>
    <col min="5" max="5" width="20.28515625" style="379" customWidth="1"/>
    <col min="6" max="7" width="22" style="379" customWidth="1"/>
    <col min="8" max="9" width="20.7109375" style="379" customWidth="1"/>
    <col min="10" max="10" width="19.28515625" style="380" customWidth="1"/>
    <col min="11" max="11" width="16.5703125" style="379" customWidth="1"/>
    <col min="12" max="12" width="15.28515625" style="379" customWidth="1"/>
    <col min="13" max="13" width="6.28515625" style="379" customWidth="1"/>
    <col min="14" max="14" width="5.7109375" style="379" customWidth="1"/>
    <col min="15" max="16" width="6.28515625" style="379" customWidth="1"/>
    <col min="17" max="17" width="8.85546875" style="379" customWidth="1"/>
    <col min="18" max="18" width="22.28515625" style="379" customWidth="1"/>
    <col min="19" max="19" width="20.7109375" style="379" customWidth="1"/>
    <col min="20" max="21" width="19.7109375" style="379" customWidth="1"/>
    <col min="22" max="23" width="19.42578125" style="379" customWidth="1"/>
    <col min="24" max="24" width="6.28515625" style="379" customWidth="1"/>
    <col min="25" max="25" width="5.7109375" style="379" customWidth="1"/>
    <col min="26" max="27" width="6.28515625" style="379" customWidth="1"/>
    <col min="28" max="28" width="8.7109375" style="379" customWidth="1"/>
    <col min="29" max="29" width="19.28515625" style="379" customWidth="1"/>
    <col min="30" max="16384" width="8.7109375" style="381"/>
  </cols>
  <sheetData>
    <row r="1" spans="2:34" ht="13.5" thickBot="1">
      <c r="B1" s="377" t="s">
        <v>411</v>
      </c>
      <c r="C1" s="378"/>
      <c r="D1" s="378"/>
      <c r="E1" s="378"/>
      <c r="F1" s="378"/>
      <c r="G1" s="378"/>
    </row>
    <row r="2" spans="2:34" ht="16.5" thickBot="1">
      <c r="B2" s="382" t="s">
        <v>412</v>
      </c>
      <c r="C2" s="383" t="s">
        <v>413</v>
      </c>
      <c r="D2" s="384"/>
      <c r="E2" s="385"/>
      <c r="F2" s="385"/>
      <c r="G2" s="386"/>
    </row>
    <row r="3" spans="2:34" ht="16.5" thickBot="1">
      <c r="B3" s="387" t="s">
        <v>412</v>
      </c>
      <c r="C3" s="388" t="s">
        <v>414</v>
      </c>
      <c r="D3" s="389"/>
      <c r="E3" s="390"/>
      <c r="F3" s="390"/>
      <c r="G3" s="391"/>
    </row>
    <row r="4" spans="2:34" ht="16.5" thickBot="1">
      <c r="B4" s="392" t="s">
        <v>415</v>
      </c>
      <c r="C4" s="393" t="s">
        <v>416</v>
      </c>
      <c r="D4" s="394"/>
      <c r="E4" s="395"/>
      <c r="F4" s="395"/>
      <c r="G4" s="396"/>
    </row>
    <row r="5" spans="2:34" ht="16.5" thickBot="1">
      <c r="B5" s="397" t="s">
        <v>417</v>
      </c>
      <c r="C5" s="398" t="s">
        <v>418</v>
      </c>
      <c r="D5" s="399"/>
      <c r="E5" s="400"/>
      <c r="F5" s="400"/>
      <c r="G5" s="401"/>
    </row>
    <row r="7" spans="2:34" ht="13.5" thickBot="1"/>
    <row r="8" spans="2:34" s="405" customFormat="1" ht="18">
      <c r="B8" s="402" t="s">
        <v>419</v>
      </c>
      <c r="C8" s="403"/>
      <c r="D8" s="403"/>
      <c r="E8" s="403"/>
      <c r="F8" s="403"/>
      <c r="G8" s="403"/>
      <c r="H8" s="403"/>
      <c r="I8" s="403"/>
      <c r="J8" s="403"/>
      <c r="K8" s="403"/>
      <c r="L8" s="403"/>
      <c r="M8" s="403"/>
      <c r="N8" s="403"/>
      <c r="O8" s="403"/>
      <c r="P8" s="403"/>
      <c r="Q8" s="403"/>
      <c r="R8" s="403"/>
      <c r="S8" s="403"/>
      <c r="T8" s="403"/>
      <c r="U8" s="403"/>
      <c r="V8" s="403"/>
      <c r="W8" s="403"/>
      <c r="X8" s="403"/>
      <c r="Y8" s="403"/>
      <c r="Z8" s="403"/>
      <c r="AA8" s="403"/>
      <c r="AB8" s="403"/>
      <c r="AC8" s="404"/>
    </row>
    <row r="9" spans="2:34" s="405" customFormat="1" ht="15.75">
      <c r="B9" s="406"/>
      <c r="C9" s="407"/>
      <c r="D9" s="407"/>
      <c r="E9" s="408"/>
      <c r="F9" s="408"/>
      <c r="G9" s="408"/>
      <c r="H9" s="408"/>
      <c r="I9" s="408"/>
      <c r="J9" s="409"/>
      <c r="K9" s="407"/>
      <c r="L9" s="409"/>
      <c r="M9" s="409"/>
      <c r="N9" s="409"/>
      <c r="O9" s="409"/>
      <c r="P9" s="409"/>
      <c r="Q9" s="409"/>
      <c r="R9" s="409"/>
      <c r="S9" s="409"/>
      <c r="T9" s="409"/>
      <c r="U9" s="409"/>
      <c r="V9" s="409"/>
      <c r="W9" s="409"/>
      <c r="X9" s="409"/>
      <c r="Y9" s="409"/>
      <c r="Z9" s="409"/>
      <c r="AA9" s="409"/>
      <c r="AB9" s="409"/>
      <c r="AC9" s="410"/>
    </row>
    <row r="10" spans="2:34" s="405" customFormat="1" ht="18">
      <c r="B10" s="411"/>
      <c r="C10" s="408"/>
      <c r="D10" s="408"/>
      <c r="E10" s="412" t="s">
        <v>2</v>
      </c>
      <c r="F10" s="413" t="s">
        <v>420</v>
      </c>
      <c r="G10" s="414"/>
      <c r="H10" s="414"/>
      <c r="I10" s="408"/>
      <c r="J10" s="415"/>
      <c r="K10" s="412" t="s">
        <v>421</v>
      </c>
      <c r="L10" s="413" t="s">
        <v>422</v>
      </c>
      <c r="M10" s="413"/>
      <c r="N10" s="416"/>
      <c r="O10" s="416"/>
      <c r="P10" s="415"/>
      <c r="Q10" s="416"/>
      <c r="S10" s="408"/>
      <c r="T10" s="408"/>
      <c r="U10" s="412" t="s">
        <v>423</v>
      </c>
      <c r="V10" s="413" t="s">
        <v>422</v>
      </c>
      <c r="W10" s="413"/>
      <c r="X10" s="416"/>
      <c r="Y10" s="409"/>
      <c r="Z10" s="417"/>
      <c r="AA10" s="417"/>
      <c r="AB10" s="417"/>
      <c r="AC10" s="410"/>
    </row>
    <row r="11" spans="2:34" s="405" customFormat="1" ht="18">
      <c r="B11" s="411"/>
      <c r="C11" s="408"/>
      <c r="D11" s="408"/>
      <c r="E11" s="412" t="s">
        <v>424</v>
      </c>
      <c r="F11" s="413" t="s">
        <v>420</v>
      </c>
      <c r="G11" s="418"/>
      <c r="H11" s="414"/>
      <c r="I11" s="408"/>
      <c r="J11" s="416"/>
      <c r="K11" s="412" t="s">
        <v>425</v>
      </c>
      <c r="L11" s="413" t="s">
        <v>422</v>
      </c>
      <c r="M11" s="413"/>
      <c r="N11" s="418"/>
      <c r="O11" s="416"/>
      <c r="P11" s="416"/>
      <c r="Q11" s="416"/>
      <c r="R11" s="408"/>
      <c r="S11" s="408"/>
      <c r="T11" s="408"/>
      <c r="U11" s="412" t="s">
        <v>426</v>
      </c>
      <c r="V11" s="413" t="s">
        <v>422</v>
      </c>
      <c r="W11" s="413"/>
      <c r="X11" s="414"/>
      <c r="Y11" s="419"/>
      <c r="Z11" s="420"/>
      <c r="AA11" s="420"/>
      <c r="AB11" s="420"/>
      <c r="AC11" s="421"/>
    </row>
    <row r="12" spans="2:34" s="405" customFormat="1" ht="18">
      <c r="B12" s="411"/>
      <c r="C12" s="408"/>
      <c r="D12" s="408"/>
      <c r="E12" s="412" t="s">
        <v>427</v>
      </c>
      <c r="F12" s="413" t="s">
        <v>420</v>
      </c>
      <c r="G12" s="418"/>
      <c r="H12" s="414"/>
      <c r="I12" s="408"/>
      <c r="J12" s="415"/>
      <c r="K12" s="412" t="s">
        <v>428</v>
      </c>
      <c r="L12" s="413" t="s">
        <v>422</v>
      </c>
      <c r="M12" s="413"/>
      <c r="N12" s="414"/>
      <c r="O12" s="415"/>
      <c r="P12" s="415"/>
      <c r="Q12" s="416"/>
      <c r="R12" s="408"/>
      <c r="S12" s="408"/>
      <c r="T12" s="408"/>
      <c r="U12" s="412" t="s">
        <v>429</v>
      </c>
      <c r="V12" s="413" t="s">
        <v>422</v>
      </c>
      <c r="W12" s="413"/>
      <c r="X12" s="414"/>
      <c r="Y12" s="409"/>
      <c r="Z12" s="417"/>
      <c r="AA12" s="417"/>
      <c r="AB12" s="417"/>
      <c r="AC12" s="410"/>
    </row>
    <row r="13" spans="2:34" s="405" customFormat="1" ht="18">
      <c r="B13" s="411"/>
      <c r="C13" s="408"/>
      <c r="D13" s="408"/>
      <c r="E13" s="412" t="s">
        <v>430</v>
      </c>
      <c r="F13" s="413" t="s">
        <v>420</v>
      </c>
      <c r="G13" s="418"/>
      <c r="H13" s="414"/>
      <c r="I13" s="408"/>
      <c r="J13" s="415"/>
      <c r="K13" s="412" t="s">
        <v>428</v>
      </c>
      <c r="L13" s="413" t="s">
        <v>422</v>
      </c>
      <c r="M13" s="413"/>
      <c r="N13" s="414"/>
      <c r="O13" s="415"/>
      <c r="P13" s="415"/>
      <c r="Q13" s="416"/>
      <c r="R13" s="408"/>
      <c r="S13" s="408"/>
      <c r="T13" s="408"/>
      <c r="U13" s="412" t="s">
        <v>431</v>
      </c>
      <c r="V13" s="413" t="s">
        <v>422</v>
      </c>
      <c r="W13" s="413"/>
      <c r="X13" s="414"/>
      <c r="Y13" s="409"/>
      <c r="Z13" s="417"/>
      <c r="AA13" s="417"/>
      <c r="AB13" s="417"/>
      <c r="AC13" s="410"/>
      <c r="AH13" s="417"/>
    </row>
    <row r="14" spans="2:34" s="405" customFormat="1" ht="18">
      <c r="B14" s="411"/>
      <c r="C14" s="408"/>
      <c r="D14" s="408"/>
      <c r="E14" s="422" t="s">
        <v>432</v>
      </c>
      <c r="F14" s="413" t="s">
        <v>420</v>
      </c>
      <c r="G14" s="418"/>
      <c r="H14" s="414"/>
      <c r="I14" s="408"/>
      <c r="J14" s="416"/>
      <c r="K14" s="412" t="s">
        <v>433</v>
      </c>
      <c r="L14" s="413" t="s">
        <v>422</v>
      </c>
      <c r="M14" s="413"/>
      <c r="N14" s="414"/>
      <c r="O14" s="416"/>
      <c r="P14" s="416"/>
      <c r="Q14" s="416"/>
      <c r="R14" s="408"/>
      <c r="S14" s="408"/>
      <c r="T14" s="408"/>
      <c r="U14" s="412" t="s">
        <v>434</v>
      </c>
      <c r="V14" s="413" t="s">
        <v>422</v>
      </c>
      <c r="W14" s="413"/>
      <c r="X14" s="414"/>
      <c r="Y14" s="417"/>
      <c r="Z14" s="417"/>
      <c r="AA14" s="417"/>
      <c r="AB14" s="417"/>
      <c r="AC14" s="421"/>
    </row>
    <row r="15" spans="2:34" s="405" customFormat="1" ht="18">
      <c r="B15" s="411"/>
      <c r="C15" s="408"/>
      <c r="D15" s="408"/>
      <c r="E15" s="422" t="s">
        <v>435</v>
      </c>
      <c r="F15" s="413" t="s">
        <v>420</v>
      </c>
      <c r="G15" s="418"/>
      <c r="H15" s="414"/>
      <c r="I15" s="416"/>
      <c r="J15" s="416"/>
      <c r="K15" s="412" t="s">
        <v>436</v>
      </c>
      <c r="L15" s="413" t="s">
        <v>422</v>
      </c>
      <c r="M15" s="413"/>
      <c r="N15" s="414"/>
      <c r="O15" s="416"/>
      <c r="P15" s="416"/>
      <c r="Q15" s="416"/>
      <c r="R15" s="408"/>
      <c r="S15" s="408"/>
      <c r="T15" s="408"/>
      <c r="U15" s="412" t="s">
        <v>437</v>
      </c>
      <c r="V15" s="413" t="s">
        <v>422</v>
      </c>
      <c r="W15" s="413"/>
      <c r="X15" s="423" t="s">
        <v>438</v>
      </c>
      <c r="Y15" s="419"/>
      <c r="Z15" s="424"/>
      <c r="AA15" s="424"/>
      <c r="AB15" s="424"/>
      <c r="AC15" s="421"/>
    </row>
    <row r="16" spans="2:34" s="405" customFormat="1" ht="16.5" thickBot="1">
      <c r="B16" s="425"/>
      <c r="C16" s="417"/>
      <c r="D16" s="417"/>
      <c r="E16" s="417"/>
      <c r="F16" s="417"/>
      <c r="G16" s="417"/>
      <c r="H16" s="417"/>
      <c r="I16" s="417"/>
      <c r="J16" s="409"/>
      <c r="K16" s="417"/>
      <c r="L16" s="417"/>
      <c r="M16" s="417"/>
      <c r="N16" s="417"/>
      <c r="O16" s="417"/>
      <c r="P16" s="417"/>
      <c r="Q16" s="417"/>
      <c r="R16" s="417"/>
      <c r="T16" s="417"/>
      <c r="U16" s="417"/>
      <c r="V16" s="417"/>
      <c r="W16" s="417"/>
      <c r="X16" s="417"/>
      <c r="Y16" s="417"/>
      <c r="Z16" s="417"/>
      <c r="AA16" s="417"/>
      <c r="AB16" s="417"/>
      <c r="AC16" s="421"/>
    </row>
    <row r="17" spans="2:29" s="405" customFormat="1" ht="32.25" thickBot="1">
      <c r="B17" s="785" t="s">
        <v>439</v>
      </c>
      <c r="C17" s="786"/>
      <c r="D17" s="426" t="s">
        <v>440</v>
      </c>
      <c r="E17" s="785" t="s">
        <v>345</v>
      </c>
      <c r="F17" s="787"/>
      <c r="G17" s="787"/>
      <c r="H17" s="787"/>
      <c r="I17" s="787"/>
      <c r="J17" s="787"/>
      <c r="K17" s="787"/>
      <c r="L17" s="786"/>
      <c r="M17" s="785" t="s">
        <v>344</v>
      </c>
      <c r="N17" s="787"/>
      <c r="O17" s="787"/>
      <c r="P17" s="787"/>
      <c r="Q17" s="787"/>
      <c r="R17" s="786"/>
      <c r="S17" s="785" t="s">
        <v>343</v>
      </c>
      <c r="T17" s="787"/>
      <c r="U17" s="786"/>
      <c r="V17" s="788" t="s">
        <v>441</v>
      </c>
      <c r="W17" s="789"/>
      <c r="X17" s="789"/>
      <c r="Y17" s="789"/>
      <c r="Z17" s="789"/>
      <c r="AA17" s="789"/>
      <c r="AB17" s="789"/>
      <c r="AC17" s="790"/>
    </row>
    <row r="18" spans="2:29" s="405" customFormat="1" ht="129.75" customHeight="1" thickBot="1">
      <c r="B18" s="427" t="s">
        <v>442</v>
      </c>
      <c r="C18" s="427" t="s">
        <v>443</v>
      </c>
      <c r="D18" s="428" t="s">
        <v>444</v>
      </c>
      <c r="E18" s="429" t="s">
        <v>99</v>
      </c>
      <c r="F18" s="429" t="s">
        <v>339</v>
      </c>
      <c r="G18" s="430" t="s">
        <v>340</v>
      </c>
      <c r="H18" s="431" t="s">
        <v>445</v>
      </c>
      <c r="I18" s="430" t="s">
        <v>107</v>
      </c>
      <c r="J18" s="430" t="s">
        <v>383</v>
      </c>
      <c r="K18" s="430" t="s">
        <v>346</v>
      </c>
      <c r="L18" s="430" t="s">
        <v>347</v>
      </c>
      <c r="M18" s="429" t="s">
        <v>446</v>
      </c>
      <c r="N18" s="429" t="s">
        <v>447</v>
      </c>
      <c r="O18" s="429" t="s">
        <v>448</v>
      </c>
      <c r="P18" s="429" t="s">
        <v>109</v>
      </c>
      <c r="Q18" s="429" t="s">
        <v>449</v>
      </c>
      <c r="R18" s="432" t="s">
        <v>450</v>
      </c>
      <c r="S18" s="430" t="s">
        <v>110</v>
      </c>
      <c r="T18" s="430" t="s">
        <v>451</v>
      </c>
      <c r="U18" s="430" t="s">
        <v>452</v>
      </c>
      <c r="V18" s="433" t="s">
        <v>453</v>
      </c>
      <c r="W18" s="433" t="s">
        <v>454</v>
      </c>
      <c r="X18" s="429" t="s">
        <v>455</v>
      </c>
      <c r="Y18" s="429" t="s">
        <v>456</v>
      </c>
      <c r="Z18" s="429" t="s">
        <v>457</v>
      </c>
      <c r="AA18" s="429" t="s">
        <v>458</v>
      </c>
      <c r="AB18" s="429" t="s">
        <v>459</v>
      </c>
      <c r="AC18" s="429" t="s">
        <v>460</v>
      </c>
    </row>
    <row r="19" spans="2:29" ht="50.1" customHeight="1" thickBot="1">
      <c r="B19" s="434" t="s">
        <v>417</v>
      </c>
      <c r="C19" s="434" t="s">
        <v>417</v>
      </c>
      <c r="D19" s="435" t="s">
        <v>415</v>
      </c>
      <c r="E19" s="436" t="s">
        <v>412</v>
      </c>
      <c r="F19" s="436" t="s">
        <v>412</v>
      </c>
      <c r="G19" s="435" t="s">
        <v>415</v>
      </c>
      <c r="H19" s="436" t="s">
        <v>412</v>
      </c>
      <c r="I19" s="436" t="s">
        <v>412</v>
      </c>
      <c r="J19" s="436" t="s">
        <v>412</v>
      </c>
      <c r="K19" s="437" t="s">
        <v>412</v>
      </c>
      <c r="L19" s="437" t="s">
        <v>412</v>
      </c>
      <c r="M19" s="436" t="s">
        <v>412</v>
      </c>
      <c r="N19" s="436" t="s">
        <v>412</v>
      </c>
      <c r="O19" s="436" t="s">
        <v>412</v>
      </c>
      <c r="P19" s="436" t="s">
        <v>412</v>
      </c>
      <c r="Q19" s="436" t="s">
        <v>412</v>
      </c>
      <c r="R19" s="437" t="s">
        <v>412</v>
      </c>
      <c r="S19" s="437" t="s">
        <v>412</v>
      </c>
      <c r="T19" s="437" t="s">
        <v>412</v>
      </c>
      <c r="U19" s="437" t="s">
        <v>412</v>
      </c>
      <c r="V19" s="437" t="s">
        <v>412</v>
      </c>
      <c r="W19" s="437" t="s">
        <v>412</v>
      </c>
      <c r="X19" s="436" t="s">
        <v>412</v>
      </c>
      <c r="Y19" s="436" t="s">
        <v>412</v>
      </c>
      <c r="Z19" s="436" t="s">
        <v>412</v>
      </c>
      <c r="AA19" s="436" t="s">
        <v>412</v>
      </c>
      <c r="AB19" s="436" t="s">
        <v>412</v>
      </c>
      <c r="AC19" s="435" t="s">
        <v>415</v>
      </c>
    </row>
    <row r="20" spans="2:29" ht="50.1" customHeight="1">
      <c r="B20" s="438"/>
      <c r="C20" s="439"/>
      <c r="D20" s="439"/>
      <c r="E20" s="439"/>
      <c r="F20" s="439"/>
      <c r="G20" s="439"/>
      <c r="H20" s="439"/>
      <c r="I20" s="440"/>
      <c r="J20" s="441"/>
      <c r="K20" s="439"/>
      <c r="L20" s="439"/>
      <c r="M20" s="439"/>
      <c r="N20" s="439"/>
      <c r="O20" s="439"/>
      <c r="P20" s="439"/>
      <c r="Q20" s="439"/>
      <c r="R20" s="439"/>
      <c r="S20" s="439"/>
      <c r="T20" s="439"/>
      <c r="U20" s="439"/>
      <c r="V20" s="439"/>
      <c r="W20" s="439"/>
      <c r="X20" s="439"/>
      <c r="Y20" s="439"/>
      <c r="Z20" s="439"/>
      <c r="AA20" s="439"/>
      <c r="AB20" s="439"/>
      <c r="AC20" s="442"/>
    </row>
    <row r="21" spans="2:29" ht="50.1" customHeight="1">
      <c r="B21" s="443"/>
      <c r="C21" s="444"/>
      <c r="D21" s="444"/>
      <c r="E21" s="444"/>
      <c r="F21" s="444"/>
      <c r="G21" s="444"/>
      <c r="H21" s="444"/>
      <c r="I21" s="445"/>
      <c r="J21" s="446"/>
      <c r="K21" s="444"/>
      <c r="L21" s="444"/>
      <c r="M21" s="444"/>
      <c r="N21" s="444"/>
      <c r="O21" s="444"/>
      <c r="P21" s="444"/>
      <c r="Q21" s="444"/>
      <c r="R21" s="444"/>
      <c r="S21" s="444"/>
      <c r="T21" s="444"/>
      <c r="U21" s="444"/>
      <c r="V21" s="444"/>
      <c r="W21" s="444"/>
      <c r="X21" s="444"/>
      <c r="Y21" s="444"/>
      <c r="Z21" s="444"/>
      <c r="AA21" s="444"/>
      <c r="AB21" s="444"/>
      <c r="AC21" s="447"/>
    </row>
    <row r="22" spans="2:29" ht="50.1" customHeight="1" thickBot="1">
      <c r="B22" s="448"/>
      <c r="C22" s="449"/>
      <c r="D22" s="449"/>
      <c r="E22" s="449"/>
      <c r="F22" s="449"/>
      <c r="G22" s="449"/>
      <c r="H22" s="449"/>
      <c r="I22" s="450"/>
      <c r="J22" s="451"/>
      <c r="K22" s="449"/>
      <c r="L22" s="449"/>
      <c r="M22" s="449"/>
      <c r="N22" s="449"/>
      <c r="O22" s="449"/>
      <c r="P22" s="449"/>
      <c r="Q22" s="449"/>
      <c r="R22" s="449"/>
      <c r="S22" s="449"/>
      <c r="T22" s="449"/>
      <c r="U22" s="449"/>
      <c r="V22" s="449"/>
      <c r="W22" s="449"/>
      <c r="X22" s="449"/>
      <c r="Y22" s="449"/>
      <c r="Z22" s="449"/>
      <c r="AA22" s="449"/>
      <c r="AB22" s="449"/>
      <c r="AC22" s="452"/>
    </row>
    <row r="24" spans="2:29" s="405" customFormat="1">
      <c r="B24" s="453"/>
      <c r="C24" s="453"/>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453"/>
    </row>
    <row r="26" spans="2:29">
      <c r="J26" s="454"/>
      <c r="K26" s="455"/>
      <c r="L26" s="455"/>
      <c r="N26" s="455"/>
      <c r="O26" s="455"/>
      <c r="P26" s="455"/>
      <c r="Q26" s="455"/>
      <c r="R26" s="455"/>
      <c r="S26" s="455"/>
      <c r="T26" s="455"/>
      <c r="U26" s="455"/>
    </row>
    <row r="27" spans="2:29">
      <c r="J27" s="454"/>
      <c r="K27" s="455"/>
      <c r="L27" s="455"/>
      <c r="N27" s="455"/>
      <c r="O27" s="455"/>
      <c r="P27" s="455"/>
      <c r="Q27" s="455"/>
      <c r="R27" s="455"/>
      <c r="S27" s="455"/>
      <c r="T27" s="455"/>
      <c r="U27" s="455"/>
    </row>
    <row r="28" spans="2:29">
      <c r="J28" s="454"/>
      <c r="K28" s="455"/>
      <c r="L28" s="455"/>
      <c r="N28" s="455"/>
      <c r="O28" s="455"/>
      <c r="P28" s="455"/>
      <c r="Q28" s="455"/>
      <c r="R28" s="455"/>
      <c r="S28" s="455"/>
      <c r="T28" s="455"/>
      <c r="U28" s="455"/>
    </row>
    <row r="29" spans="2:29">
      <c r="J29" s="454"/>
      <c r="K29" s="455"/>
      <c r="L29" s="455"/>
      <c r="N29" s="455"/>
      <c r="O29" s="455"/>
      <c r="P29" s="455"/>
      <c r="Q29" s="455"/>
      <c r="R29" s="455"/>
      <c r="S29" s="455"/>
      <c r="T29" s="455"/>
      <c r="U29" s="455"/>
    </row>
    <row r="30" spans="2:29">
      <c r="J30" s="454"/>
      <c r="K30" s="455"/>
      <c r="L30" s="455"/>
      <c r="N30" s="455"/>
      <c r="O30" s="455"/>
      <c r="P30" s="455"/>
      <c r="Q30" s="455"/>
      <c r="R30" s="455"/>
      <c r="S30" s="455"/>
      <c r="T30" s="455"/>
      <c r="U30" s="455"/>
    </row>
    <row r="31" spans="2:29">
      <c r="J31" s="454"/>
      <c r="K31" s="455"/>
      <c r="L31" s="455"/>
      <c r="N31" s="455"/>
      <c r="O31" s="455"/>
      <c r="P31" s="455"/>
      <c r="Q31" s="455"/>
      <c r="R31" s="455"/>
      <c r="S31" s="455"/>
      <c r="T31" s="455"/>
      <c r="U31" s="455"/>
    </row>
    <row r="32" spans="2:29">
      <c r="J32" s="454"/>
      <c r="K32" s="455"/>
      <c r="L32" s="455"/>
      <c r="N32" s="455"/>
      <c r="O32" s="455"/>
      <c r="P32" s="455"/>
      <c r="Q32" s="455"/>
      <c r="R32" s="455"/>
      <c r="S32" s="455"/>
      <c r="T32" s="455"/>
      <c r="U32" s="455"/>
    </row>
  </sheetData>
  <mergeCells count="5">
    <mergeCell ref="B17:C17"/>
    <mergeCell ref="E17:L17"/>
    <mergeCell ref="M17:R17"/>
    <mergeCell ref="S17:U17"/>
    <mergeCell ref="V17:AC17"/>
  </mergeCells>
  <printOptions horizontalCentered="1"/>
  <pageMargins left="0.25" right="0.25" top="0.25" bottom="0.25" header="0" footer="0"/>
  <pageSetup scale="65" pageOrder="overThenDown" orientation="landscape" r:id="rId1"/>
  <headerFooter alignWithMargins="0"/>
  <rowBreaks count="1" manualBreakCount="1">
    <brk id="2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5"/>
  </sheetPr>
  <dimension ref="B2:E15"/>
  <sheetViews>
    <sheetView workbookViewId="0">
      <selection activeCell="G22" sqref="G22"/>
    </sheetView>
  </sheetViews>
  <sheetFormatPr defaultRowHeight="12.75"/>
  <cols>
    <col min="4" max="4" width="39.28515625" customWidth="1"/>
    <col min="5" max="5" width="34.7109375" customWidth="1"/>
  </cols>
  <sheetData>
    <row r="2" spans="2:5" ht="13.5" thickBot="1">
      <c r="B2" s="791" t="s">
        <v>542</v>
      </c>
      <c r="C2" s="791"/>
      <c r="D2" s="791"/>
      <c r="E2" s="791"/>
    </row>
    <row r="3" spans="2:5" ht="26.25" thickBot="1">
      <c r="B3" s="456" t="s">
        <v>125</v>
      </c>
      <c r="C3" s="456" t="s">
        <v>461</v>
      </c>
      <c r="D3" s="456" t="s">
        <v>462</v>
      </c>
      <c r="E3" s="456" t="s">
        <v>463</v>
      </c>
    </row>
    <row r="4" spans="2:5" ht="51.75" thickBot="1">
      <c r="B4" s="457">
        <v>10</v>
      </c>
      <c r="C4" s="792" t="s">
        <v>464</v>
      </c>
      <c r="D4" s="458" t="s">
        <v>465</v>
      </c>
      <c r="E4" s="459" t="s">
        <v>466</v>
      </c>
    </row>
    <row r="5" spans="2:5" ht="13.5" thickBot="1">
      <c r="B5" s="457">
        <v>9</v>
      </c>
      <c r="C5" s="793"/>
      <c r="D5" s="458" t="s">
        <v>467</v>
      </c>
      <c r="E5" s="459" t="s">
        <v>466</v>
      </c>
    </row>
    <row r="6" spans="2:5" ht="26.25" thickBot="1">
      <c r="B6" s="460">
        <v>8</v>
      </c>
      <c r="C6" s="794" t="s">
        <v>468</v>
      </c>
      <c r="D6" s="461" t="s">
        <v>469</v>
      </c>
      <c r="E6" s="467" t="s">
        <v>466</v>
      </c>
    </row>
    <row r="7" spans="2:5" ht="39" thickBot="1">
      <c r="B7" s="457">
        <v>7</v>
      </c>
      <c r="C7" s="795"/>
      <c r="D7" s="462" t="s">
        <v>470</v>
      </c>
      <c r="E7" s="459" t="s">
        <v>466</v>
      </c>
    </row>
    <row r="8" spans="2:5" ht="13.5" thickBot="1">
      <c r="B8" s="460">
        <v>6</v>
      </c>
      <c r="C8" s="794" t="s">
        <v>471</v>
      </c>
      <c r="D8" s="458" t="s">
        <v>472</v>
      </c>
      <c r="E8" s="459" t="s">
        <v>466</v>
      </c>
    </row>
    <row r="9" spans="2:5" ht="13.5" thickBot="1">
      <c r="B9" s="457">
        <v>5</v>
      </c>
      <c r="C9" s="795"/>
      <c r="D9" s="458" t="s">
        <v>473</v>
      </c>
      <c r="E9" s="459" t="s">
        <v>466</v>
      </c>
    </row>
    <row r="10" spans="2:5" ht="26.25" thickBot="1">
      <c r="B10" s="457">
        <v>4</v>
      </c>
      <c r="C10" s="795"/>
      <c r="D10" s="463" t="s">
        <v>474</v>
      </c>
      <c r="E10" s="468" t="s">
        <v>466</v>
      </c>
    </row>
    <row r="11" spans="2:5" ht="26.25" thickBot="1">
      <c r="B11" s="460">
        <v>3</v>
      </c>
      <c r="C11" s="794" t="s">
        <v>475</v>
      </c>
      <c r="D11" s="464" t="s">
        <v>476</v>
      </c>
      <c r="E11" s="467" t="s">
        <v>466</v>
      </c>
    </row>
    <row r="12" spans="2:5" ht="26.25" thickBot="1">
      <c r="B12" s="457">
        <v>2</v>
      </c>
      <c r="C12" s="796"/>
      <c r="D12" s="458" t="s">
        <v>477</v>
      </c>
      <c r="E12" s="459" t="s">
        <v>466</v>
      </c>
    </row>
    <row r="13" spans="2:5" ht="13.5" thickBot="1">
      <c r="B13" s="469">
        <v>1</v>
      </c>
      <c r="C13" s="465" t="s">
        <v>478</v>
      </c>
      <c r="D13" s="461" t="s">
        <v>479</v>
      </c>
      <c r="E13" s="459" t="s">
        <v>466</v>
      </c>
    </row>
    <row r="14" spans="2:5">
      <c r="B14" s="466"/>
      <c r="D14" s="466"/>
    </row>
    <row r="15" spans="2:5" ht="38.25">
      <c r="D15" s="292" t="s">
        <v>480</v>
      </c>
    </row>
  </sheetData>
  <mergeCells count="5">
    <mergeCell ref="B2:E2"/>
    <mergeCell ref="C4:C5"/>
    <mergeCell ref="C6:C7"/>
    <mergeCell ref="C8:C10"/>
    <mergeCell ref="C11:C1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5"/>
    <pageSetUpPr autoPageBreaks="0"/>
  </sheetPr>
  <dimension ref="B2:E17"/>
  <sheetViews>
    <sheetView workbookViewId="0">
      <selection activeCell="G23" sqref="G23"/>
    </sheetView>
  </sheetViews>
  <sheetFormatPr defaultRowHeight="12.75"/>
  <cols>
    <col min="1" max="1" width="9.140625" style="163"/>
    <col min="2" max="2" width="7.7109375" style="163" customWidth="1"/>
    <col min="3" max="3" width="13.7109375" style="163" customWidth="1"/>
    <col min="4" max="4" width="88.28515625" style="163" customWidth="1"/>
    <col min="5" max="5" width="25.85546875" style="163" customWidth="1"/>
    <col min="6" max="16384" width="9.140625" style="163"/>
  </cols>
  <sheetData>
    <row r="2" spans="2:5" ht="26.45" customHeight="1" thickBot="1">
      <c r="B2" s="797" t="s">
        <v>481</v>
      </c>
      <c r="C2" s="797"/>
      <c r="D2" s="797"/>
      <c r="E2" s="797"/>
    </row>
    <row r="3" spans="2:5" ht="41.45" customHeight="1" thickBot="1">
      <c r="B3" s="470" t="s">
        <v>415</v>
      </c>
      <c r="C3" s="471" t="s">
        <v>482</v>
      </c>
      <c r="D3" s="472" t="s">
        <v>483</v>
      </c>
      <c r="E3" s="472" t="s">
        <v>463</v>
      </c>
    </row>
    <row r="4" spans="2:5" ht="58.9" customHeight="1" thickBot="1">
      <c r="B4" s="473">
        <v>10</v>
      </c>
      <c r="C4" s="474" t="s">
        <v>484</v>
      </c>
      <c r="D4" s="475" t="s">
        <v>485</v>
      </c>
      <c r="E4" s="476" t="s">
        <v>466</v>
      </c>
    </row>
    <row r="5" spans="2:5" ht="59.45" customHeight="1" thickBot="1">
      <c r="B5" s="473">
        <v>9</v>
      </c>
      <c r="C5" s="798" t="s">
        <v>464</v>
      </c>
      <c r="D5" s="475" t="s">
        <v>486</v>
      </c>
      <c r="E5" s="476" t="s">
        <v>466</v>
      </c>
    </row>
    <row r="6" spans="2:5" ht="57" customHeight="1" thickBot="1">
      <c r="B6" s="473">
        <v>8</v>
      </c>
      <c r="C6" s="798"/>
      <c r="D6" s="475" t="s">
        <v>487</v>
      </c>
      <c r="E6" s="476" t="s">
        <v>466</v>
      </c>
    </row>
    <row r="7" spans="2:5" ht="57" customHeight="1" thickBot="1">
      <c r="B7" s="473">
        <v>7</v>
      </c>
      <c r="C7" s="798" t="s">
        <v>468</v>
      </c>
      <c r="D7" s="475" t="s">
        <v>488</v>
      </c>
      <c r="E7" s="476" t="s">
        <v>466</v>
      </c>
    </row>
    <row r="8" spans="2:5" ht="60" customHeight="1" thickBot="1">
      <c r="B8" s="473">
        <v>6</v>
      </c>
      <c r="C8" s="798"/>
      <c r="D8" s="475" t="s">
        <v>489</v>
      </c>
      <c r="E8" s="476" t="s">
        <v>466</v>
      </c>
    </row>
    <row r="9" spans="2:5" ht="69.599999999999994" customHeight="1" thickBot="1">
      <c r="B9" s="473">
        <v>5</v>
      </c>
      <c r="C9" s="799" t="s">
        <v>471</v>
      </c>
      <c r="D9" s="475" t="s">
        <v>490</v>
      </c>
      <c r="E9" s="476" t="s">
        <v>466</v>
      </c>
    </row>
    <row r="10" spans="2:5" ht="55.9" customHeight="1" thickBot="1">
      <c r="B10" s="473">
        <v>4</v>
      </c>
      <c r="C10" s="798"/>
      <c r="D10" s="475" t="s">
        <v>491</v>
      </c>
      <c r="E10" s="476" t="s">
        <v>466</v>
      </c>
    </row>
    <row r="11" spans="2:5" ht="73.900000000000006" customHeight="1" thickBot="1">
      <c r="B11" s="473">
        <v>3</v>
      </c>
      <c r="C11" s="477" t="s">
        <v>475</v>
      </c>
      <c r="D11" s="475" t="s">
        <v>492</v>
      </c>
      <c r="E11" s="476" t="s">
        <v>466</v>
      </c>
    </row>
    <row r="12" spans="2:5" ht="70.150000000000006" customHeight="1" thickBot="1">
      <c r="B12" s="473">
        <v>2</v>
      </c>
      <c r="C12" s="477" t="s">
        <v>478</v>
      </c>
      <c r="D12" s="475" t="s">
        <v>493</v>
      </c>
      <c r="E12" s="476" t="s">
        <v>466</v>
      </c>
    </row>
    <row r="13" spans="2:5" ht="17.45" customHeight="1" thickBot="1">
      <c r="B13" s="474">
        <v>1</v>
      </c>
      <c r="C13" s="477" t="s">
        <v>494</v>
      </c>
      <c r="D13" s="475" t="s">
        <v>495</v>
      </c>
      <c r="E13" s="476" t="s">
        <v>466</v>
      </c>
    </row>
    <row r="15" spans="2:5" ht="25.5">
      <c r="D15" s="478" t="s">
        <v>496</v>
      </c>
    </row>
    <row r="16" spans="2:5" ht="51">
      <c r="D16" s="478" t="s">
        <v>497</v>
      </c>
    </row>
    <row r="17" spans="4:4">
      <c r="D17" s="370" t="s">
        <v>498</v>
      </c>
    </row>
  </sheetData>
  <mergeCells count="4">
    <mergeCell ref="B2:E2"/>
    <mergeCell ref="C5:C6"/>
    <mergeCell ref="C7:C8"/>
    <mergeCell ref="C9:C10"/>
  </mergeCells>
  <pageMargins left="0.7" right="0.7" top="0.75" bottom="1.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theme="5"/>
  </sheetPr>
  <dimension ref="B2:F13"/>
  <sheetViews>
    <sheetView workbookViewId="0">
      <selection activeCell="G23" sqref="G23"/>
    </sheetView>
  </sheetViews>
  <sheetFormatPr defaultRowHeight="12.75"/>
  <cols>
    <col min="1" max="1" width="9.140625" style="163"/>
    <col min="2" max="2" width="7.140625" style="163" customWidth="1"/>
    <col min="3" max="3" width="11.28515625" style="163" customWidth="1"/>
    <col min="4" max="4" width="55.7109375" style="163" customWidth="1"/>
    <col min="5" max="5" width="20.42578125" style="163" customWidth="1"/>
    <col min="6" max="6" width="27.5703125" style="163" customWidth="1"/>
    <col min="7" max="16384" width="9.140625" style="163"/>
  </cols>
  <sheetData>
    <row r="2" spans="2:6" ht="28.9" customHeight="1" thickBot="1">
      <c r="B2" s="804" t="s">
        <v>499</v>
      </c>
      <c r="C2" s="804"/>
      <c r="D2" s="804"/>
      <c r="E2" s="804"/>
      <c r="F2" s="804"/>
    </row>
    <row r="3" spans="2:6" ht="26.25" thickBot="1">
      <c r="B3" s="472" t="s">
        <v>500</v>
      </c>
      <c r="C3" s="472" t="s">
        <v>501</v>
      </c>
      <c r="D3" s="472" t="s">
        <v>502</v>
      </c>
      <c r="E3" s="472" t="s">
        <v>503</v>
      </c>
      <c r="F3" s="472" t="s">
        <v>463</v>
      </c>
    </row>
    <row r="4" spans="2:6" ht="26.25" thickBot="1">
      <c r="B4" s="474">
        <v>10</v>
      </c>
      <c r="C4" s="798" t="s">
        <v>478</v>
      </c>
      <c r="D4" s="479" t="s">
        <v>504</v>
      </c>
      <c r="E4" s="475" t="s">
        <v>505</v>
      </c>
      <c r="F4" s="480" t="s">
        <v>466</v>
      </c>
    </row>
    <row r="5" spans="2:6" ht="30.6" customHeight="1" thickBot="1">
      <c r="B5" s="474">
        <v>9</v>
      </c>
      <c r="C5" s="798"/>
      <c r="D5" s="479" t="s">
        <v>506</v>
      </c>
      <c r="E5" s="475" t="s">
        <v>507</v>
      </c>
      <c r="F5" s="480" t="s">
        <v>466</v>
      </c>
    </row>
    <row r="6" spans="2:6" ht="36.6" customHeight="1" thickBot="1">
      <c r="B6" s="474">
        <v>8</v>
      </c>
      <c r="C6" s="798" t="s">
        <v>475</v>
      </c>
      <c r="D6" s="481" t="s">
        <v>508</v>
      </c>
      <c r="E6" s="805" t="s">
        <v>507</v>
      </c>
      <c r="F6" s="476" t="s">
        <v>466</v>
      </c>
    </row>
    <row r="7" spans="2:6" ht="34.9" customHeight="1" thickBot="1">
      <c r="B7" s="474">
        <v>7</v>
      </c>
      <c r="C7" s="798"/>
      <c r="D7" s="482" t="s">
        <v>509</v>
      </c>
      <c r="E7" s="806"/>
      <c r="F7" s="476" t="s">
        <v>466</v>
      </c>
    </row>
    <row r="8" spans="2:6" ht="17.45" customHeight="1" thickBot="1">
      <c r="B8" s="474">
        <v>6</v>
      </c>
      <c r="C8" s="798" t="s">
        <v>471</v>
      </c>
      <c r="D8" s="807" t="s">
        <v>510</v>
      </c>
      <c r="E8" s="475" t="s">
        <v>511</v>
      </c>
      <c r="F8" s="476" t="s">
        <v>466</v>
      </c>
    </row>
    <row r="9" spans="2:6" ht="43.9" customHeight="1" thickBot="1">
      <c r="B9" s="474">
        <v>5</v>
      </c>
      <c r="C9" s="798"/>
      <c r="D9" s="808"/>
      <c r="E9" s="475" t="s">
        <v>512</v>
      </c>
      <c r="F9" s="476" t="s">
        <v>466</v>
      </c>
    </row>
    <row r="10" spans="2:6" ht="17.45" customHeight="1" thickBot="1">
      <c r="B10" s="474">
        <v>4</v>
      </c>
      <c r="C10" s="798" t="s">
        <v>468</v>
      </c>
      <c r="D10" s="800" t="s">
        <v>513</v>
      </c>
      <c r="E10" s="475" t="s">
        <v>514</v>
      </c>
      <c r="F10" s="476" t="s">
        <v>466</v>
      </c>
    </row>
    <row r="11" spans="2:6" ht="16.149999999999999" customHeight="1" thickBot="1">
      <c r="B11" s="474">
        <v>3</v>
      </c>
      <c r="C11" s="798"/>
      <c r="D11" s="801"/>
      <c r="E11" s="475" t="s">
        <v>515</v>
      </c>
      <c r="F11" s="476" t="s">
        <v>466</v>
      </c>
    </row>
    <row r="12" spans="2:6" ht="18" customHeight="1" thickBot="1">
      <c r="B12" s="474">
        <v>2</v>
      </c>
      <c r="C12" s="798"/>
      <c r="D12" s="801"/>
      <c r="E12" s="475" t="s">
        <v>516</v>
      </c>
      <c r="F12" s="476" t="s">
        <v>466</v>
      </c>
    </row>
    <row r="13" spans="2:6" ht="31.15" customHeight="1" thickBot="1">
      <c r="B13" s="474">
        <v>1</v>
      </c>
      <c r="C13" s="477" t="s">
        <v>464</v>
      </c>
      <c r="D13" s="802" t="s">
        <v>517</v>
      </c>
      <c r="E13" s="803"/>
      <c r="F13" s="476" t="s">
        <v>466</v>
      </c>
    </row>
  </sheetData>
  <mergeCells count="9">
    <mergeCell ref="C10:C12"/>
    <mergeCell ref="D10:D12"/>
    <mergeCell ref="D13:E13"/>
    <mergeCell ref="B2:F2"/>
    <mergeCell ref="C4:C5"/>
    <mergeCell ref="C6:C7"/>
    <mergeCell ref="E6:E7"/>
    <mergeCell ref="C8:C9"/>
    <mergeCell ref="D8:D9"/>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theme="5"/>
  </sheetPr>
  <dimension ref="A1:M54"/>
  <sheetViews>
    <sheetView zoomScale="110" zoomScaleNormal="110" workbookViewId="0">
      <selection activeCell="G23" sqref="G23"/>
    </sheetView>
  </sheetViews>
  <sheetFormatPr defaultColWidth="8.85546875" defaultRowHeight="15"/>
  <cols>
    <col min="1" max="1" width="12.140625" style="483" customWidth="1"/>
    <col min="2" max="2" width="15.140625" style="483" customWidth="1"/>
    <col min="3" max="3" width="14.85546875" style="483" customWidth="1"/>
    <col min="4" max="4" width="21.42578125" style="483" customWidth="1"/>
    <col min="5" max="6" width="8.85546875" style="483"/>
    <col min="7" max="7" width="23.85546875" style="483" customWidth="1"/>
    <col min="8" max="16384" width="8.85546875" style="483"/>
  </cols>
  <sheetData>
    <row r="1" spans="1:13" ht="24" customHeight="1" thickBot="1">
      <c r="A1" s="811" t="s">
        <v>719</v>
      </c>
      <c r="B1" s="811"/>
      <c r="C1" s="811"/>
      <c r="D1" s="811"/>
    </row>
    <row r="2" spans="1:13" ht="42.6" customHeight="1">
      <c r="A2" s="659" t="s">
        <v>709</v>
      </c>
      <c r="B2" s="660" t="s">
        <v>710</v>
      </c>
      <c r="C2" s="660" t="s">
        <v>711</v>
      </c>
      <c r="D2" s="661" t="s">
        <v>518</v>
      </c>
      <c r="E2" s="484"/>
      <c r="F2" s="809" t="s">
        <v>519</v>
      </c>
      <c r="G2" s="810"/>
      <c r="H2" s="810"/>
      <c r="I2" s="810"/>
      <c r="J2" s="810"/>
      <c r="K2" s="810"/>
      <c r="L2" s="810"/>
      <c r="M2" s="810"/>
    </row>
    <row r="3" spans="1:13" ht="15.6" customHeight="1">
      <c r="A3" s="662" t="s">
        <v>520</v>
      </c>
      <c r="B3" s="658" t="s">
        <v>712</v>
      </c>
      <c r="C3" s="658" t="s">
        <v>540</v>
      </c>
      <c r="D3" s="663" t="s">
        <v>523</v>
      </c>
      <c r="E3" s="484"/>
    </row>
    <row r="4" spans="1:13">
      <c r="A4" s="662" t="s">
        <v>520</v>
      </c>
      <c r="B4" s="658" t="s">
        <v>531</v>
      </c>
      <c r="C4" s="658" t="s">
        <v>713</v>
      </c>
      <c r="D4" s="663" t="s">
        <v>523</v>
      </c>
      <c r="E4" s="484"/>
      <c r="F4" s="485" t="s">
        <v>411</v>
      </c>
    </row>
    <row r="5" spans="1:13">
      <c r="A5" s="662" t="s">
        <v>520</v>
      </c>
      <c r="B5" s="658" t="s">
        <v>531</v>
      </c>
      <c r="C5" s="658" t="s">
        <v>525</v>
      </c>
      <c r="D5" s="664" t="s">
        <v>412</v>
      </c>
      <c r="F5" s="486" t="s">
        <v>523</v>
      </c>
      <c r="G5" s="487" t="s">
        <v>468</v>
      </c>
    </row>
    <row r="6" spans="1:13">
      <c r="A6" s="662" t="s">
        <v>520</v>
      </c>
      <c r="B6" s="658" t="s">
        <v>534</v>
      </c>
      <c r="C6" s="658" t="s">
        <v>522</v>
      </c>
      <c r="D6" s="663" t="s">
        <v>523</v>
      </c>
      <c r="F6" s="488" t="s">
        <v>412</v>
      </c>
      <c r="G6" s="487" t="s">
        <v>526</v>
      </c>
    </row>
    <row r="7" spans="1:13">
      <c r="A7" s="662" t="s">
        <v>520</v>
      </c>
      <c r="B7" s="658" t="s">
        <v>534</v>
      </c>
      <c r="C7" s="658" t="s">
        <v>524</v>
      </c>
      <c r="D7" s="664" t="s">
        <v>412</v>
      </c>
      <c r="F7" s="489" t="s">
        <v>528</v>
      </c>
      <c r="G7" s="487" t="s">
        <v>475</v>
      </c>
    </row>
    <row r="8" spans="1:13">
      <c r="A8" s="662" t="s">
        <v>520</v>
      </c>
      <c r="B8" s="658" t="s">
        <v>534</v>
      </c>
      <c r="C8" s="658" t="s">
        <v>714</v>
      </c>
      <c r="D8" s="665" t="s">
        <v>537</v>
      </c>
      <c r="F8" s="489" t="s">
        <v>529</v>
      </c>
      <c r="G8" s="487" t="s">
        <v>530</v>
      </c>
    </row>
    <row r="9" spans="1:13">
      <c r="A9" s="662" t="s">
        <v>520</v>
      </c>
      <c r="B9" s="658" t="s">
        <v>525</v>
      </c>
      <c r="C9" s="658" t="s">
        <v>540</v>
      </c>
      <c r="D9" s="665" t="s">
        <v>537</v>
      </c>
    </row>
    <row r="10" spans="1:13">
      <c r="A10" s="662" t="s">
        <v>538</v>
      </c>
      <c r="B10" s="658" t="s">
        <v>521</v>
      </c>
      <c r="C10" s="658" t="s">
        <v>540</v>
      </c>
      <c r="D10" s="663" t="s">
        <v>523</v>
      </c>
    </row>
    <row r="11" spans="1:13">
      <c r="A11" s="662" t="s">
        <v>538</v>
      </c>
      <c r="B11" s="658" t="s">
        <v>527</v>
      </c>
      <c r="C11" s="658" t="s">
        <v>713</v>
      </c>
      <c r="D11" s="663" t="s">
        <v>523</v>
      </c>
    </row>
    <row r="12" spans="1:13">
      <c r="A12" s="662" t="s">
        <v>538</v>
      </c>
      <c r="B12" s="658" t="s">
        <v>527</v>
      </c>
      <c r="C12" s="658" t="s">
        <v>525</v>
      </c>
      <c r="D12" s="664" t="s">
        <v>412</v>
      </c>
      <c r="F12" s="490" t="s">
        <v>532</v>
      </c>
      <c r="G12" s="491"/>
      <c r="H12" s="491"/>
      <c r="I12" s="491"/>
      <c r="J12" s="491"/>
      <c r="K12" s="491"/>
      <c r="L12" s="491"/>
      <c r="M12" s="491"/>
    </row>
    <row r="13" spans="1:13">
      <c r="A13" s="662" t="s">
        <v>538</v>
      </c>
      <c r="B13" s="658" t="s">
        <v>531</v>
      </c>
      <c r="C13" s="658" t="s">
        <v>522</v>
      </c>
      <c r="D13" s="663" t="s">
        <v>523</v>
      </c>
      <c r="F13" s="491"/>
      <c r="G13" s="492"/>
      <c r="H13" s="492"/>
      <c r="I13" s="492"/>
      <c r="J13" s="491"/>
      <c r="K13" s="491"/>
      <c r="L13" s="491"/>
      <c r="M13" s="491"/>
    </row>
    <row r="14" spans="1:13">
      <c r="A14" s="662" t="s">
        <v>538</v>
      </c>
      <c r="B14" s="658" t="s">
        <v>531</v>
      </c>
      <c r="C14" s="658" t="s">
        <v>715</v>
      </c>
      <c r="D14" s="664" t="s">
        <v>412</v>
      </c>
      <c r="F14" s="491">
        <v>1</v>
      </c>
      <c r="G14" s="493" t="s">
        <v>533</v>
      </c>
      <c r="H14" s="492"/>
      <c r="I14" s="492"/>
      <c r="J14" s="491"/>
      <c r="K14" s="491"/>
      <c r="L14" s="491"/>
      <c r="M14" s="491"/>
    </row>
    <row r="15" spans="1:13">
      <c r="A15" s="662" t="s">
        <v>538</v>
      </c>
      <c r="B15" s="658" t="s">
        <v>534</v>
      </c>
      <c r="C15" s="658" t="s">
        <v>716</v>
      </c>
      <c r="D15" s="664" t="s">
        <v>412</v>
      </c>
      <c r="F15" s="491">
        <v>2</v>
      </c>
      <c r="G15" s="493" t="s">
        <v>535</v>
      </c>
      <c r="H15" s="492"/>
      <c r="I15" s="492"/>
      <c r="J15" s="491"/>
      <c r="K15" s="491"/>
      <c r="L15" s="491"/>
      <c r="M15" s="491"/>
    </row>
    <row r="16" spans="1:13">
      <c r="A16" s="662" t="s">
        <v>538</v>
      </c>
      <c r="B16" s="658" t="s">
        <v>534</v>
      </c>
      <c r="C16" s="658" t="s">
        <v>714</v>
      </c>
      <c r="D16" s="665" t="s">
        <v>537</v>
      </c>
      <c r="E16" s="494"/>
      <c r="F16" s="491">
        <v>3</v>
      </c>
      <c r="G16" s="493" t="s">
        <v>536</v>
      </c>
      <c r="H16" s="492"/>
      <c r="I16" s="492"/>
      <c r="J16" s="491"/>
      <c r="K16" s="491"/>
      <c r="L16" s="491"/>
      <c r="M16" s="491"/>
    </row>
    <row r="17" spans="1:13">
      <c r="A17" s="662" t="s">
        <v>538</v>
      </c>
      <c r="B17" s="658" t="s">
        <v>525</v>
      </c>
      <c r="C17" s="658" t="s">
        <v>540</v>
      </c>
      <c r="D17" s="665" t="s">
        <v>537</v>
      </c>
      <c r="F17" s="491"/>
      <c r="G17" s="493"/>
      <c r="H17" s="492"/>
      <c r="I17" s="492"/>
      <c r="J17" s="491"/>
      <c r="K17" s="491"/>
      <c r="L17" s="491"/>
      <c r="M17" s="491"/>
    </row>
    <row r="18" spans="1:13">
      <c r="A18" s="662" t="s">
        <v>539</v>
      </c>
      <c r="B18" s="658" t="s">
        <v>521</v>
      </c>
      <c r="C18" s="658" t="s">
        <v>716</v>
      </c>
      <c r="D18" s="663" t="s">
        <v>523</v>
      </c>
      <c r="F18" s="491"/>
      <c r="G18" s="634" t="s">
        <v>689</v>
      </c>
      <c r="H18" s="495"/>
      <c r="I18" s="492"/>
      <c r="J18" s="491"/>
      <c r="K18" s="491"/>
      <c r="L18" s="491"/>
      <c r="M18" s="491"/>
    </row>
    <row r="19" spans="1:13">
      <c r="A19" s="662" t="s">
        <v>539</v>
      </c>
      <c r="B19" s="658" t="s">
        <v>521</v>
      </c>
      <c r="C19" s="658" t="s">
        <v>714</v>
      </c>
      <c r="D19" s="666" t="s">
        <v>412</v>
      </c>
      <c r="F19" s="491"/>
      <c r="G19" s="492"/>
      <c r="H19" s="492"/>
      <c r="I19" s="492"/>
      <c r="J19" s="491"/>
      <c r="K19" s="491"/>
      <c r="L19" s="491"/>
      <c r="M19" s="491"/>
    </row>
    <row r="20" spans="1:13" ht="15.75" customHeight="1">
      <c r="A20" s="662" t="s">
        <v>539</v>
      </c>
      <c r="B20" s="658" t="s">
        <v>527</v>
      </c>
      <c r="C20" s="658" t="s">
        <v>713</v>
      </c>
      <c r="D20" s="666" t="s">
        <v>412</v>
      </c>
      <c r="G20" s="496"/>
      <c r="H20" s="496"/>
      <c r="I20" s="496"/>
    </row>
    <row r="21" spans="1:13">
      <c r="A21" s="662" t="s">
        <v>539</v>
      </c>
      <c r="B21" s="658" t="s">
        <v>527</v>
      </c>
      <c r="C21" s="658" t="s">
        <v>525</v>
      </c>
      <c r="D21" s="665" t="s">
        <v>537</v>
      </c>
    </row>
    <row r="22" spans="1:13">
      <c r="A22" s="662" t="s">
        <v>539</v>
      </c>
      <c r="B22" s="658" t="s">
        <v>531</v>
      </c>
      <c r="C22" s="658" t="s">
        <v>522</v>
      </c>
      <c r="D22" s="666" t="s">
        <v>412</v>
      </c>
    </row>
    <row r="23" spans="1:13">
      <c r="A23" s="662" t="s">
        <v>539</v>
      </c>
      <c r="B23" s="658" t="s">
        <v>531</v>
      </c>
      <c r="C23" s="658" t="s">
        <v>715</v>
      </c>
      <c r="D23" s="665" t="s">
        <v>537</v>
      </c>
    </row>
    <row r="24" spans="1:13">
      <c r="A24" s="662" t="s">
        <v>539</v>
      </c>
      <c r="B24" s="658" t="s">
        <v>717</v>
      </c>
      <c r="C24" s="658" t="s">
        <v>540</v>
      </c>
      <c r="D24" s="665" t="s">
        <v>537</v>
      </c>
    </row>
    <row r="25" spans="1:13">
      <c r="A25" s="662" t="s">
        <v>534</v>
      </c>
      <c r="B25" s="658" t="s">
        <v>521</v>
      </c>
      <c r="C25" s="658" t="s">
        <v>716</v>
      </c>
      <c r="D25" s="666" t="s">
        <v>412</v>
      </c>
    </row>
    <row r="26" spans="1:13">
      <c r="A26" s="662" t="s">
        <v>534</v>
      </c>
      <c r="B26" s="658" t="s">
        <v>521</v>
      </c>
      <c r="C26" s="658" t="s">
        <v>714</v>
      </c>
      <c r="D26" s="665" t="s">
        <v>537</v>
      </c>
    </row>
    <row r="27" spans="1:13">
      <c r="A27" s="662" t="s">
        <v>534</v>
      </c>
      <c r="B27" s="658" t="s">
        <v>718</v>
      </c>
      <c r="C27" s="658" t="s">
        <v>540</v>
      </c>
      <c r="D27" s="665" t="s">
        <v>537</v>
      </c>
    </row>
    <row r="28" spans="1:13" ht="15.75" thickBot="1">
      <c r="A28" s="667" t="s">
        <v>525</v>
      </c>
      <c r="B28" s="668" t="s">
        <v>540</v>
      </c>
      <c r="C28" s="668" t="s">
        <v>540</v>
      </c>
      <c r="D28" s="669" t="s">
        <v>541</v>
      </c>
      <c r="E28" s="494"/>
    </row>
    <row r="37" ht="15.75" customHeight="1"/>
    <row r="54" ht="15.75" customHeight="1"/>
  </sheetData>
  <mergeCells count="2">
    <mergeCell ref="F2:M2"/>
    <mergeCell ref="A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theme="5"/>
  </sheetPr>
  <dimension ref="A9"/>
  <sheetViews>
    <sheetView workbookViewId="0">
      <selection activeCell="G23" sqref="G23"/>
    </sheetView>
  </sheetViews>
  <sheetFormatPr defaultRowHeight="12.75"/>
  <sheetData>
    <row r="9" ht="9.75" customHeight="1"/>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6865E15E805624095C35B228297FB96" ma:contentTypeVersion="15" ma:contentTypeDescription="Create a new document." ma:contentTypeScope="" ma:versionID="4a2bea20ed11662b21ba683f5555ffe6">
  <xsd:schema xmlns:xsd="http://www.w3.org/2001/XMLSchema" xmlns:xs="http://www.w3.org/2001/XMLSchema" xmlns:p="http://schemas.microsoft.com/office/2006/metadata/properties" xmlns:ns2="f2283994-e03f-429b-8445-1fdba05cc23f" xmlns:ns3="69054d76-08de-4c3b-a51d-85d1cb305536" targetNamespace="http://schemas.microsoft.com/office/2006/metadata/properties" ma:root="true" ma:fieldsID="c1e010ec102a02cceed5ca53e6fc9725" ns2:_="" ns3:_="">
    <xsd:import namespace="f2283994-e03f-429b-8445-1fdba05cc23f"/>
    <xsd:import namespace="69054d76-08de-4c3b-a51d-85d1cb305536"/>
    <xsd:element name="properties">
      <xsd:complexType>
        <xsd:sequence>
          <xsd:element name="documentManagement">
            <xsd:complexType>
              <xsd:all>
                <xsd:element ref="ns2:UpdatedPDF" minOccurs="0"/>
                <xsd:element ref="ns2:Assignedto" minOccurs="0"/>
                <xsd:element ref="ns2:ProductpageURL" minOccurs="0"/>
                <xsd:element ref="ns2:Notes" minOccurs="0"/>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283994-e03f-429b-8445-1fdba05cc23f" elementFormDefault="qualified">
    <xsd:import namespace="http://schemas.microsoft.com/office/2006/documentManagement/types"/>
    <xsd:import namespace="http://schemas.microsoft.com/office/infopath/2007/PartnerControls"/>
    <xsd:element name="UpdatedPDF" ma:index="2" nillable="true" ma:displayName="PDF Status" ma:default="To do" ma:format="Dropdown" ma:internalName="UpdatedPDF" ma:readOnly="false">
      <xsd:complexType>
        <xsd:complexContent>
          <xsd:extension base="dms:MultiChoiceFillIn">
            <xsd:sequence>
              <xsd:element name="Value" maxOccurs="unbounded" minOccurs="0" nillable="true">
                <xsd:simpleType>
                  <xsd:union memberTypes="dms:Text">
                    <xsd:simpleType>
                      <xsd:restriction base="dms:Choice">
                        <xsd:enumeration value="To do"/>
                        <xsd:enumeration value="WO Placed"/>
                        <xsd:enumeration value="In progress"/>
                        <xsd:enumeration value="No Frutiger found"/>
                        <xsd:enumeration value="Update Font"/>
                        <xsd:enumeration value="Remove from site"/>
                        <xsd:enumeration value="Update content or branding"/>
                        <xsd:enumeration value="Complete"/>
                      </xsd:restriction>
                    </xsd:simpleType>
                  </xsd:union>
                </xsd:simpleType>
              </xsd:element>
            </xsd:sequence>
          </xsd:extension>
        </xsd:complexContent>
      </xsd:complexType>
    </xsd:element>
    <xsd:element name="Assignedto" ma:index="3" nillable="true" ma:displayName="Assigned to" ma:format="Dropdown" ma:list="UserInfo" ma:SharePointGroup="0" ma:internalName="Assignedto"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ductpageURL" ma:index="4" nillable="true" ma:displayName="Product page URL" ma:description="Please assign a product page URL to each PDF" ma:format="Hyperlink" ma:internalName="Productpage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Notes" ma:index="5" nillable="true" ma:displayName="Notes" ma:format="Dropdown" ma:internalName="Notes" ma:readOnly="false">
      <xsd:simpleType>
        <xsd:restriction base="dms:Note">
          <xsd:maxLength value="255"/>
        </xsd:restriction>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9054d76-08de-4c3b-a51d-85d1cb305536" elementFormDefault="qualified">
    <xsd:import namespace="http://schemas.microsoft.com/office/2006/documentManagement/types"/>
    <xsd:import namespace="http://schemas.microsoft.com/office/infopath/2007/PartnerControls"/>
    <xsd:element name="SharedWithUsers" ma:index="12"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oductpageURL xmlns="f2283994-e03f-429b-8445-1fdba05cc23f">
      <Url xsi:nil="true"/>
      <Description xsi:nil="true"/>
    </ProductpageURL>
    <Notes xmlns="f2283994-e03f-429b-8445-1fdba05cc23f" xsi:nil="true"/>
    <Assignedto xmlns="f2283994-e03f-429b-8445-1fdba05cc23f">
      <UserInfo>
        <DisplayName/>
        <AccountId xsi:nil="true"/>
        <AccountType/>
      </UserInfo>
    </Assignedto>
    <UpdatedPDF xmlns="f2283994-e03f-429b-8445-1fdba05cc23f">
      <Value>No Frutiger found</Value>
    </UpdatedPDF>
  </documentManagement>
</p:properties>
</file>

<file path=customXml/itemProps1.xml><?xml version="1.0" encoding="utf-8"?>
<ds:datastoreItem xmlns:ds="http://schemas.openxmlformats.org/officeDocument/2006/customXml" ds:itemID="{0B8A307B-81A2-4785-8655-CDD50ED145E4}"/>
</file>

<file path=customXml/itemProps2.xml><?xml version="1.0" encoding="utf-8"?>
<ds:datastoreItem xmlns:ds="http://schemas.openxmlformats.org/officeDocument/2006/customXml" ds:itemID="{948894EB-A0A7-4361-A101-0754BE483684}"/>
</file>

<file path=customXml/itemProps3.xml><?xml version="1.0" encoding="utf-8"?>
<ds:datastoreItem xmlns:ds="http://schemas.openxmlformats.org/officeDocument/2006/customXml" ds:itemID="{184EC02B-0E62-4355-B2E8-6117FBB52F8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5</vt:i4>
      </vt:variant>
    </vt:vector>
  </HeadingPairs>
  <TitlesOfParts>
    <vt:vector size="38" baseType="lpstr">
      <vt:lpstr>Table of Contents</vt:lpstr>
      <vt:lpstr>Approval Form Criteria</vt:lpstr>
      <vt:lpstr>11 - PPAP Approval Form </vt:lpstr>
      <vt:lpstr>2 - DFMEA</vt:lpstr>
      <vt:lpstr>DFMEA Severity</vt:lpstr>
      <vt:lpstr>DFMEA Occurrence</vt:lpstr>
      <vt:lpstr>DFMEA Detection</vt:lpstr>
      <vt:lpstr>DFMEA Action Priority</vt:lpstr>
      <vt:lpstr>DFMEA Linkage to PFD &amp; PFMEA</vt:lpstr>
      <vt:lpstr>3 - Process Flow J1739 template</vt:lpstr>
      <vt:lpstr>3- Process Flow Block template</vt:lpstr>
      <vt:lpstr>PFD Review Checklist</vt:lpstr>
      <vt:lpstr>J1739 PFD &amp; PFMEA Linkage</vt:lpstr>
      <vt:lpstr>4- PFMEA</vt:lpstr>
      <vt:lpstr>PFMEA Review Checklist</vt:lpstr>
      <vt:lpstr>PFMEA Severity</vt:lpstr>
      <vt:lpstr>PFMEA Occurrance</vt:lpstr>
      <vt:lpstr>PFMEA Detection</vt:lpstr>
      <vt:lpstr>5 - Control Plan </vt:lpstr>
      <vt:lpstr>Control Plan Instruction</vt:lpstr>
      <vt:lpstr>Control Plan Review Checklist</vt:lpstr>
      <vt:lpstr>PFD &amp; PFMEA Linkage to CP</vt:lpstr>
      <vt:lpstr>MSA Plan Review Checklist</vt:lpstr>
      <vt:lpstr>6- MSA (Variable)</vt:lpstr>
      <vt:lpstr>6-MSA (Automated Test)</vt:lpstr>
      <vt:lpstr>Tables</vt:lpstr>
      <vt:lpstr>MSA Results Review Checklist</vt:lpstr>
      <vt:lpstr>7 - Process Capability</vt:lpstr>
      <vt:lpstr>Capability Review Checklist</vt:lpstr>
      <vt:lpstr>8 - Packaging Labeling Form</vt:lpstr>
      <vt:lpstr>PackagingLabel Review Checklist</vt:lpstr>
      <vt:lpstr>10 - Customer Eng Approvals</vt:lpstr>
      <vt:lpstr>1 - Customer Approved Drawing</vt:lpstr>
      <vt:lpstr>'6-MSA (Automated Test)'!Print_Area</vt:lpstr>
      <vt:lpstr>'7 - Process Capability'!Print_Area</vt:lpstr>
      <vt:lpstr>'8 - Packaging Labeling Form'!Print_Area</vt:lpstr>
      <vt:lpstr>'2 - DFMEA'!Print_Titles</vt:lpstr>
      <vt:lpstr>'8 - Packaging Labeling Form'!Print_Titles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Trainor, Pete T (US)</dc:creator>
  <cp:lastModifiedBy>Bourne, Lauren (US)</cp:lastModifiedBy>
  <cp:lastPrinted>2019-11-22T14:57:22Z</cp:lastPrinted>
  <dcterms:created xsi:type="dcterms:W3CDTF">2011-01-25T18:31:37Z</dcterms:created>
  <dcterms:modified xsi:type="dcterms:W3CDTF">2024-02-08T20:25:06Z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0x01010036865E15E805624095C35B228297FB96</vt:lpwstr>
  </property>
</Properties>
</file>